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definedNames>
    <definedName name="_xlnm._FilterDatabase" localSheetId="0" hidden="1">Sheet1!$A$64:$N$70</definedName>
  </definedNames>
  <calcPr calcId="144525"/>
</workbook>
</file>

<file path=xl/sharedStrings.xml><?xml version="1.0" encoding="utf-8"?>
<sst xmlns="http://schemas.openxmlformats.org/spreadsheetml/2006/main" count="216">
  <si>
    <t>2016年市直小学公开招聘（遴选）教师岗位面试成绩及总成绩</t>
  </si>
  <si>
    <t>学校名称</t>
  </si>
  <si>
    <t>类别</t>
  </si>
  <si>
    <t>学科岗位</t>
  </si>
  <si>
    <t>准考证号</t>
  </si>
  <si>
    <t>姓名</t>
  </si>
  <si>
    <t>性别</t>
  </si>
  <si>
    <t>教育综合</t>
  </si>
  <si>
    <t>专业知识</t>
  </si>
  <si>
    <t>笔试成绩</t>
  </si>
  <si>
    <t>专业素养</t>
  </si>
  <si>
    <t>综合素养</t>
  </si>
  <si>
    <t>面试成绩</t>
  </si>
  <si>
    <t>总成绩</t>
  </si>
  <si>
    <t>位次</t>
  </si>
  <si>
    <t>宁德师院附小</t>
  </si>
  <si>
    <t>新任</t>
  </si>
  <si>
    <t>小学语文</t>
  </si>
  <si>
    <t>691116100623</t>
  </si>
  <si>
    <t>孙雪兰</t>
  </si>
  <si>
    <t>女</t>
  </si>
  <si>
    <t>116.5</t>
  </si>
  <si>
    <t>112.0</t>
  </si>
  <si>
    <t>113.8</t>
  </si>
  <si>
    <t>691116100880</t>
  </si>
  <si>
    <t>黄冰</t>
  </si>
  <si>
    <t>124.5</t>
  </si>
  <si>
    <t>106.0</t>
  </si>
  <si>
    <t>113.4</t>
  </si>
  <si>
    <t>691116100892</t>
  </si>
  <si>
    <t>陈意英</t>
  </si>
  <si>
    <t>101.0</t>
  </si>
  <si>
    <t>107.2</t>
  </si>
  <si>
    <t>691116100871</t>
  </si>
  <si>
    <t>凌舒琳</t>
  </si>
  <si>
    <t>127.5</t>
  </si>
  <si>
    <t>100.0</t>
  </si>
  <si>
    <t>111.0</t>
  </si>
  <si>
    <t>691116100760</t>
  </si>
  <si>
    <t>周巧萍</t>
  </si>
  <si>
    <t>120.0</t>
  </si>
  <si>
    <t>108.0</t>
  </si>
  <si>
    <t>691116100923</t>
  </si>
  <si>
    <t>林颖</t>
  </si>
  <si>
    <t>100.5</t>
  </si>
  <si>
    <t>106.8</t>
  </si>
  <si>
    <t>691116100794</t>
  </si>
  <si>
    <t>郑冰凌</t>
  </si>
  <si>
    <t>119.0</t>
  </si>
  <si>
    <t>104.5</t>
  </si>
  <si>
    <t>110.3</t>
  </si>
  <si>
    <t>691116100612</t>
  </si>
  <si>
    <t>余蕾</t>
  </si>
  <si>
    <t>119.5</t>
  </si>
  <si>
    <t>88.5</t>
  </si>
  <si>
    <t>100.9</t>
  </si>
  <si>
    <t>691116100913</t>
  </si>
  <si>
    <t>王海棠</t>
  </si>
  <si>
    <t>124.0</t>
  </si>
  <si>
    <t>97.5</t>
  </si>
  <si>
    <t>108.1</t>
  </si>
  <si>
    <t>691116100718</t>
  </si>
  <si>
    <t>傅梦珊</t>
  </si>
  <si>
    <t>110.0</t>
  </si>
  <si>
    <t>82.0</t>
  </si>
  <si>
    <t>93.2</t>
  </si>
  <si>
    <t>691116100759</t>
  </si>
  <si>
    <t>郭莉</t>
  </si>
  <si>
    <t>103.0</t>
  </si>
  <si>
    <t>86.5</t>
  </si>
  <si>
    <t>93.1</t>
  </si>
  <si>
    <t>691116100919</t>
  </si>
  <si>
    <t>陈美娟</t>
  </si>
  <si>
    <t>94.0</t>
  </si>
  <si>
    <t>100.8</t>
  </si>
  <si>
    <t>691116100659</t>
  </si>
  <si>
    <t>叶小霖</t>
  </si>
  <si>
    <t>83.5</t>
  </si>
  <si>
    <t>93.5</t>
  </si>
  <si>
    <t>89.5</t>
  </si>
  <si>
    <t>691116100780</t>
  </si>
  <si>
    <t>兰金鑫</t>
  </si>
  <si>
    <t>96.0</t>
  </si>
  <si>
    <t>75.0</t>
  </si>
  <si>
    <t>83.4</t>
  </si>
  <si>
    <t>691116100653</t>
  </si>
  <si>
    <t>谢碧影</t>
  </si>
  <si>
    <t>80.0</t>
  </si>
  <si>
    <t>85.6</t>
  </si>
  <si>
    <t>691116100698</t>
  </si>
  <si>
    <t>雷晓英</t>
  </si>
  <si>
    <t>109.5</t>
  </si>
  <si>
    <t>73.0</t>
  </si>
  <si>
    <t>87.6</t>
  </si>
  <si>
    <t>/</t>
  </si>
  <si>
    <t>691116100635</t>
  </si>
  <si>
    <t>黄晓慧</t>
  </si>
  <si>
    <t>71.5</t>
  </si>
  <si>
    <t>97.0</t>
  </si>
  <si>
    <t>86.8</t>
  </si>
  <si>
    <t>福安师范附小</t>
  </si>
  <si>
    <t>691116100652</t>
  </si>
  <si>
    <t>雷海云</t>
  </si>
  <si>
    <t>96.5</t>
  </si>
  <si>
    <t>92.0</t>
  </si>
  <si>
    <t>93.8</t>
  </si>
  <si>
    <t>小学数学</t>
  </si>
  <si>
    <t>691216100991</t>
  </si>
  <si>
    <t>孙莹杏</t>
  </si>
  <si>
    <t>114.0</t>
  </si>
  <si>
    <t>116.4</t>
  </si>
  <si>
    <t>691216101049</t>
  </si>
  <si>
    <t>杨静</t>
  </si>
  <si>
    <t>117.0</t>
  </si>
  <si>
    <t>118.0</t>
  </si>
  <si>
    <t>117.6</t>
  </si>
  <si>
    <t>691216101037</t>
  </si>
  <si>
    <t>周春莺</t>
  </si>
  <si>
    <t>125.0</t>
  </si>
  <si>
    <t>113.6</t>
  </si>
  <si>
    <t>691216101119</t>
  </si>
  <si>
    <t>缪欢欢</t>
  </si>
  <si>
    <t>109.0</t>
  </si>
  <si>
    <t>691216100977</t>
  </si>
  <si>
    <t>王洪英</t>
  </si>
  <si>
    <t>102.5</t>
  </si>
  <si>
    <t>691216101019</t>
  </si>
  <si>
    <t>蒋丽婷</t>
  </si>
  <si>
    <t>101.6</t>
  </si>
  <si>
    <t>691216101140</t>
  </si>
  <si>
    <t>吴文琳</t>
  </si>
  <si>
    <t>104.0</t>
  </si>
  <si>
    <t>691216101116</t>
  </si>
  <si>
    <t>林奶梓</t>
  </si>
  <si>
    <t>男</t>
  </si>
  <si>
    <t>99.0</t>
  </si>
  <si>
    <t>小学音乐（不限）</t>
  </si>
  <si>
    <t>691716101653</t>
  </si>
  <si>
    <t>陈岚岚</t>
  </si>
  <si>
    <t>106.5</t>
  </si>
  <si>
    <t>108.7</t>
  </si>
  <si>
    <t>691716101535</t>
  </si>
  <si>
    <t>汤莹萍</t>
  </si>
  <si>
    <t>111.5</t>
  </si>
  <si>
    <t>104.9</t>
  </si>
  <si>
    <t>691716101596</t>
  </si>
  <si>
    <t>詹丽芳</t>
  </si>
  <si>
    <t>107.5</t>
  </si>
  <si>
    <t>103.6</t>
  </si>
  <si>
    <t>小学音乐（男）</t>
  </si>
  <si>
    <t>691716101510</t>
  </si>
  <si>
    <t>阮以淦</t>
  </si>
  <si>
    <t>108.5</t>
  </si>
  <si>
    <t>99.8</t>
  </si>
  <si>
    <t>691716101707</t>
  </si>
  <si>
    <t>林军</t>
  </si>
  <si>
    <t>85.5</t>
  </si>
  <si>
    <t>96.6</t>
  </si>
  <si>
    <t>691716101715</t>
  </si>
  <si>
    <t>叶汤辉</t>
  </si>
  <si>
    <t>95.0</t>
  </si>
  <si>
    <t>101.9</t>
  </si>
  <si>
    <t>小学体育(不限)</t>
  </si>
  <si>
    <t>691916101930</t>
  </si>
  <si>
    <t>钟宇翔</t>
  </si>
  <si>
    <t>107.0</t>
  </si>
  <si>
    <t>104.6</t>
  </si>
  <si>
    <t>691916102061</t>
  </si>
  <si>
    <t>赵洵</t>
  </si>
  <si>
    <t>74.0</t>
  </si>
  <si>
    <t>105.0</t>
  </si>
  <si>
    <t>92.6</t>
  </si>
  <si>
    <t>小学体育（男）</t>
  </si>
  <si>
    <t>691916102024</t>
  </si>
  <si>
    <t>谢林伟</t>
  </si>
  <si>
    <t>110.5</t>
  </si>
  <si>
    <t>103.7</t>
  </si>
  <si>
    <t>691916102042</t>
  </si>
  <si>
    <t>陈长通</t>
  </si>
  <si>
    <t>691916102037</t>
  </si>
  <si>
    <t>徐杭</t>
  </si>
  <si>
    <t>81.5</t>
  </si>
  <si>
    <t>遴选</t>
  </si>
  <si>
    <t>691116200062</t>
  </si>
  <si>
    <t>张春燕</t>
  </si>
  <si>
    <t>691116200223</t>
  </si>
  <si>
    <t>孙丽锦</t>
  </si>
  <si>
    <t>691116200313</t>
  </si>
  <si>
    <t>叶礼淑</t>
  </si>
  <si>
    <t>691116200232</t>
  </si>
  <si>
    <t>吴圣芳</t>
  </si>
  <si>
    <t>691116200198</t>
  </si>
  <si>
    <t>周小梅</t>
  </si>
  <si>
    <t>691116200061</t>
  </si>
  <si>
    <t>余文婵</t>
  </si>
  <si>
    <t>691116200146</t>
  </si>
  <si>
    <t>陈翠容</t>
  </si>
  <si>
    <t>691116200094</t>
  </si>
  <si>
    <t>张锦斌</t>
  </si>
  <si>
    <t>691116200297</t>
  </si>
  <si>
    <t>张明亮</t>
  </si>
  <si>
    <t>691216200455</t>
  </si>
  <si>
    <t>陈海燕</t>
  </si>
  <si>
    <t>691216200430</t>
  </si>
  <si>
    <t>王萍</t>
  </si>
  <si>
    <t>691216200372</t>
  </si>
  <si>
    <t>余碧月</t>
  </si>
  <si>
    <t>691216200468</t>
  </si>
  <si>
    <t>林华妹</t>
  </si>
  <si>
    <t>691216200543</t>
  </si>
  <si>
    <t>杨加壬</t>
  </si>
  <si>
    <t>691216200400</t>
  </si>
  <si>
    <t>张雨</t>
  </si>
  <si>
    <t>各校各岗位拟聘用人员名单</t>
  </si>
  <si>
    <r>
      <t>小学语文：</t>
    </r>
    <r>
      <rPr>
        <sz val="11"/>
        <color theme="1"/>
        <charset val="134"/>
      </rPr>
      <t xml:space="preserve">孙雪兰、黄冰、陈意英、凌舒琳、周巧萍、林颖；
          张春燕、孙丽锦、叶礼淑、吴圣芳、周小梅、余文婵
</t>
    </r>
    <r>
      <rPr>
        <b/>
        <sz val="11"/>
        <color theme="1"/>
        <charset val="134"/>
      </rPr>
      <t>小学数学：</t>
    </r>
    <r>
      <rPr>
        <sz val="11"/>
        <color theme="1"/>
        <charset val="134"/>
      </rPr>
      <t xml:space="preserve">孙莹杏、杨静、周春莺、缪欢欢；
          陈海燕、王萍、余碧月、林华妹
</t>
    </r>
    <r>
      <rPr>
        <b/>
        <sz val="11"/>
        <color theme="1"/>
        <charset val="134"/>
      </rPr>
      <t>小学音乐：</t>
    </r>
    <r>
      <rPr>
        <sz val="11"/>
        <color theme="1"/>
        <charset val="134"/>
      </rPr>
      <t xml:space="preserve">陈岚岚、阮以淦
</t>
    </r>
    <r>
      <rPr>
        <b/>
        <sz val="11"/>
        <color theme="1"/>
        <charset val="134"/>
      </rPr>
      <t>小学体育：</t>
    </r>
    <r>
      <rPr>
        <sz val="11"/>
        <color theme="1"/>
        <charset val="134"/>
      </rPr>
      <t>钟宇祥、谢林伟</t>
    </r>
  </si>
  <si>
    <r>
      <t>小学语文：</t>
    </r>
    <r>
      <rPr>
        <sz val="11"/>
        <color theme="1"/>
        <charset val="134"/>
      </rPr>
      <t>雷海云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</si>
</sst>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Arial"/>
      <family val="2"/>
      <charset val="0"/>
    </font>
    <font>
      <b/>
      <sz val="10"/>
      <name val="Arial"/>
      <family val="2"/>
      <charset val="0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Arial"/>
      <family val="2"/>
      <charset val="0"/>
    </font>
    <font>
      <sz val="12"/>
      <name val="宋体"/>
      <family val="2"/>
      <charset val="0"/>
    </font>
    <font>
      <sz val="10"/>
      <name val="Arial"/>
      <family val="2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1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21" borderId="21" applyNumberFormat="0" applyAlignment="0" applyProtection="0">
      <alignment vertical="center"/>
    </xf>
    <xf numFmtId="0" fontId="23" fillId="21" borderId="18" applyNumberFormat="0" applyAlignment="0" applyProtection="0">
      <alignment vertical="center"/>
    </xf>
    <xf numFmtId="0" fontId="16" fillId="8" borderId="14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NumberFormat="1" applyAlignment="1">
      <alignment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0" xfId="0" applyNumberFormat="1" applyFont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3" xfId="0" applyNumberFormat="1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vertical="center" shrinkToFit="1"/>
    </xf>
    <xf numFmtId="0" fontId="7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shrinkToFit="1"/>
    </xf>
    <xf numFmtId="0" fontId="7" fillId="0" borderId="7" xfId="0" applyFont="1" applyFill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 shrinkToFit="1"/>
    </xf>
    <xf numFmtId="0" fontId="8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0" fillId="0" borderId="12" xfId="0" applyNumberFormat="1" applyBorder="1" applyAlignment="1">
      <alignment horizontal="center" vertical="center" shrinkToFit="1"/>
    </xf>
    <xf numFmtId="0" fontId="6" fillId="0" borderId="1" xfId="0" applyFont="1" applyFill="1" applyBorder="1" applyAlignment="1">
      <alignment vertical="center" shrinkToFit="1"/>
    </xf>
    <xf numFmtId="0" fontId="7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11" fillId="0" borderId="10" xfId="0" applyNumberFormat="1" applyFont="1" applyBorder="1" applyAlignment="1">
      <alignment horizontal="left" vertical="center" wrapText="1" shrinkToFit="1"/>
    </xf>
    <xf numFmtId="0" fontId="0" fillId="0" borderId="13" xfId="0" applyNumberFormat="1" applyBorder="1" applyAlignment="1">
      <alignment horizontal="left" vertical="center" wrapText="1" shrinkToFit="1"/>
    </xf>
    <xf numFmtId="0" fontId="11" fillId="0" borderId="10" xfId="0" applyFont="1" applyBorder="1" applyAlignment="1">
      <alignment horizontal="left" vertical="center" shrinkToFit="1"/>
    </xf>
    <xf numFmtId="0" fontId="0" fillId="0" borderId="13" xfId="0" applyBorder="1" applyAlignment="1">
      <alignment horizontal="left" vertical="center" shrinkToFit="1"/>
    </xf>
    <xf numFmtId="0" fontId="0" fillId="0" borderId="11" xfId="0" applyNumberFormat="1" applyBorder="1" applyAlignment="1">
      <alignment horizontal="left" vertical="center" wrapText="1" shrinkToFit="1"/>
    </xf>
    <xf numFmtId="0" fontId="0" fillId="0" borderId="11" xfId="0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74"/>
  <sheetViews>
    <sheetView tabSelected="1" workbookViewId="0">
      <selection activeCell="K10" sqref="K10"/>
    </sheetView>
  </sheetViews>
  <sheetFormatPr defaultColWidth="9" defaultRowHeight="13.5"/>
  <cols>
    <col min="1" max="1" width="14.25" style="1" customWidth="1"/>
    <col min="2" max="2" width="5.625" style="1" customWidth="1"/>
    <col min="3" max="3" width="9" style="2"/>
    <col min="4" max="4" width="15.375" style="1" customWidth="1"/>
    <col min="5" max="5" width="9" style="1"/>
    <col min="6" max="6" width="5.625" style="1" customWidth="1"/>
    <col min="7" max="13" width="9" style="1"/>
    <col min="14" max="14" width="9.875" style="1" customWidth="1"/>
    <col min="15" max="16384" width="9" style="1"/>
  </cols>
  <sheetData>
    <row r="1" ht="33" customHeight="1" spans="1:14">
      <c r="A1" s="3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7" customHeight="1" spans="1:14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9" t="s">
        <v>9</v>
      </c>
      <c r="J2" s="10" t="s">
        <v>10</v>
      </c>
      <c r="K2" s="10" t="s">
        <v>11</v>
      </c>
      <c r="L2" s="58" t="s">
        <v>12</v>
      </c>
      <c r="M2" s="58" t="s">
        <v>13</v>
      </c>
      <c r="N2" s="6" t="s">
        <v>14</v>
      </c>
    </row>
    <row r="3" ht="15.75" spans="1:14">
      <c r="A3" s="11" t="s">
        <v>15</v>
      </c>
      <c r="B3" s="12" t="s">
        <v>16</v>
      </c>
      <c r="C3" s="13" t="s">
        <v>17</v>
      </c>
      <c r="D3" s="14" t="s">
        <v>18</v>
      </c>
      <c r="E3" s="15" t="s">
        <v>19</v>
      </c>
      <c r="F3" s="15" t="s">
        <v>20</v>
      </c>
      <c r="G3" s="16" t="s">
        <v>21</v>
      </c>
      <c r="H3" s="16" t="s">
        <v>22</v>
      </c>
      <c r="I3" s="14" t="s">
        <v>23</v>
      </c>
      <c r="J3" s="16">
        <v>61.27</v>
      </c>
      <c r="K3" s="16">
        <v>26.9</v>
      </c>
      <c r="L3" s="14">
        <f>SUM(J3:K3)</f>
        <v>88.17</v>
      </c>
      <c r="M3" s="9">
        <f>ROUND(I3*100/150*0.4,2)+ROUND(L3*0.6,2)</f>
        <v>83.25</v>
      </c>
      <c r="N3" s="14">
        <f>RANK(M3,$M$3:$M$19)</f>
        <v>1</v>
      </c>
    </row>
    <row r="4" ht="15.75" spans="1:14">
      <c r="A4" s="11" t="s">
        <v>15</v>
      </c>
      <c r="B4" s="12" t="s">
        <v>16</v>
      </c>
      <c r="C4" s="13" t="s">
        <v>17</v>
      </c>
      <c r="D4" s="14" t="s">
        <v>24</v>
      </c>
      <c r="E4" s="15" t="s">
        <v>25</v>
      </c>
      <c r="F4" s="15" t="s">
        <v>20</v>
      </c>
      <c r="G4" s="16" t="s">
        <v>26</v>
      </c>
      <c r="H4" s="16" t="s">
        <v>27</v>
      </c>
      <c r="I4" s="14" t="s">
        <v>28</v>
      </c>
      <c r="J4" s="16">
        <v>58.6</v>
      </c>
      <c r="K4" s="16">
        <v>27.2</v>
      </c>
      <c r="L4" s="14">
        <f>SUM(J4:K4)</f>
        <v>85.8</v>
      </c>
      <c r="M4" s="9">
        <f>ROUND(I4*100/150*0.4,2)+ROUND(L4*0.6,2)</f>
        <v>81.72</v>
      </c>
      <c r="N4" s="14">
        <f>RANK(M4,$M$3:$M$19)</f>
        <v>2</v>
      </c>
    </row>
    <row r="5" ht="15.75" spans="1:14">
      <c r="A5" s="11" t="s">
        <v>15</v>
      </c>
      <c r="B5" s="12" t="s">
        <v>16</v>
      </c>
      <c r="C5" s="13" t="s">
        <v>17</v>
      </c>
      <c r="D5" s="14" t="s">
        <v>29</v>
      </c>
      <c r="E5" s="15" t="s">
        <v>30</v>
      </c>
      <c r="F5" s="15" t="s">
        <v>20</v>
      </c>
      <c r="G5" s="16" t="s">
        <v>21</v>
      </c>
      <c r="H5" s="16" t="s">
        <v>31</v>
      </c>
      <c r="I5" s="14" t="s">
        <v>32</v>
      </c>
      <c r="J5" s="16">
        <v>58.8</v>
      </c>
      <c r="K5" s="16">
        <v>26.63</v>
      </c>
      <c r="L5" s="14">
        <f>SUM(J5:K5)</f>
        <v>85.43</v>
      </c>
      <c r="M5" s="9">
        <f>ROUND(I5*100/150*0.4,2)+ROUND(L5*0.6,2)</f>
        <v>79.85</v>
      </c>
      <c r="N5" s="14">
        <f>RANK(M5,$M$3:$M$19)</f>
        <v>3</v>
      </c>
    </row>
    <row r="6" ht="15.75" spans="1:14">
      <c r="A6" s="11" t="s">
        <v>15</v>
      </c>
      <c r="B6" s="12" t="s">
        <v>16</v>
      </c>
      <c r="C6" s="13" t="s">
        <v>17</v>
      </c>
      <c r="D6" s="14" t="s">
        <v>33</v>
      </c>
      <c r="E6" s="15" t="s">
        <v>34</v>
      </c>
      <c r="F6" s="15" t="s">
        <v>20</v>
      </c>
      <c r="G6" s="16" t="s">
        <v>35</v>
      </c>
      <c r="H6" s="16" t="s">
        <v>36</v>
      </c>
      <c r="I6" s="14" t="s">
        <v>37</v>
      </c>
      <c r="J6" s="16">
        <v>59.17</v>
      </c>
      <c r="K6" s="16">
        <v>24.2</v>
      </c>
      <c r="L6" s="14">
        <f>SUM(J6:K6)</f>
        <v>83.37</v>
      </c>
      <c r="M6" s="9">
        <f>ROUND(I6*100/150*0.4,2)+ROUND(L6*0.6,2)</f>
        <v>79.62</v>
      </c>
      <c r="N6" s="14">
        <f>RANK(M6,$M$3:$M$19)</f>
        <v>4</v>
      </c>
    </row>
    <row r="7" ht="15.75" spans="1:14">
      <c r="A7" s="11" t="s">
        <v>15</v>
      </c>
      <c r="B7" s="12" t="s">
        <v>16</v>
      </c>
      <c r="C7" s="13" t="s">
        <v>17</v>
      </c>
      <c r="D7" s="14" t="s">
        <v>38</v>
      </c>
      <c r="E7" s="15" t="s">
        <v>39</v>
      </c>
      <c r="F7" s="15" t="s">
        <v>20</v>
      </c>
      <c r="G7" s="16" t="s">
        <v>40</v>
      </c>
      <c r="H7" s="16" t="s">
        <v>36</v>
      </c>
      <c r="I7" s="14" t="s">
        <v>41</v>
      </c>
      <c r="J7" s="16">
        <v>61.27</v>
      </c>
      <c r="K7" s="16">
        <v>23.3</v>
      </c>
      <c r="L7" s="14">
        <f>SUM(J7:K7)</f>
        <v>84.57</v>
      </c>
      <c r="M7" s="9">
        <f>ROUND(I7*100/150*0.4,2)+ROUND(L7*0.6,2)</f>
        <v>79.54</v>
      </c>
      <c r="N7" s="14">
        <f>RANK(M7,$M$3:$M$19)</f>
        <v>5</v>
      </c>
    </row>
    <row r="8" ht="16.5" spans="1:14">
      <c r="A8" s="17" t="s">
        <v>15</v>
      </c>
      <c r="B8" s="18" t="s">
        <v>16</v>
      </c>
      <c r="C8" s="19" t="s">
        <v>17</v>
      </c>
      <c r="D8" s="20" t="s">
        <v>42</v>
      </c>
      <c r="E8" s="21" t="s">
        <v>43</v>
      </c>
      <c r="F8" s="21" t="s">
        <v>20</v>
      </c>
      <c r="G8" s="22" t="s">
        <v>44</v>
      </c>
      <c r="H8" s="22" t="s">
        <v>37</v>
      </c>
      <c r="I8" s="20" t="s">
        <v>45</v>
      </c>
      <c r="J8" s="22">
        <v>59.03</v>
      </c>
      <c r="K8" s="22">
        <v>26.06</v>
      </c>
      <c r="L8" s="20">
        <f>SUM(J8:K8)</f>
        <v>85.09</v>
      </c>
      <c r="M8" s="59">
        <f>ROUND(I8*100/150*0.4,2)+ROUND(L8*0.6,2)</f>
        <v>79.53</v>
      </c>
      <c r="N8" s="20">
        <f>RANK(M8,$M$3:$M$19)</f>
        <v>6</v>
      </c>
    </row>
    <row r="9" ht="15.75" spans="1:14">
      <c r="A9" s="23" t="s">
        <v>15</v>
      </c>
      <c r="B9" s="24" t="s">
        <v>16</v>
      </c>
      <c r="C9" s="25" t="s">
        <v>17</v>
      </c>
      <c r="D9" s="26" t="s">
        <v>46</v>
      </c>
      <c r="E9" s="26" t="s">
        <v>47</v>
      </c>
      <c r="F9" s="26" t="s">
        <v>20</v>
      </c>
      <c r="G9" s="27" t="s">
        <v>48</v>
      </c>
      <c r="H9" s="27" t="s">
        <v>49</v>
      </c>
      <c r="I9" s="26" t="s">
        <v>50</v>
      </c>
      <c r="J9" s="27">
        <v>57.83</v>
      </c>
      <c r="K9" s="27">
        <v>24</v>
      </c>
      <c r="L9" s="26">
        <f>SUM(J9:K9)</f>
        <v>81.83</v>
      </c>
      <c r="M9" s="60">
        <f>ROUND(I9*100/150*0.4,2)+ROUND(L9*0.6,2)</f>
        <v>78.51</v>
      </c>
      <c r="N9" s="26">
        <f>RANK(M9,$M$3:$M$19)</f>
        <v>7</v>
      </c>
    </row>
    <row r="10" ht="15.75" spans="1:14">
      <c r="A10" s="11" t="s">
        <v>15</v>
      </c>
      <c r="B10" s="12" t="s">
        <v>16</v>
      </c>
      <c r="C10" s="13" t="s">
        <v>17</v>
      </c>
      <c r="D10" s="14" t="s">
        <v>51</v>
      </c>
      <c r="E10" s="14" t="s">
        <v>52</v>
      </c>
      <c r="F10" s="14" t="s">
        <v>20</v>
      </c>
      <c r="G10" s="16" t="s">
        <v>53</v>
      </c>
      <c r="H10" s="16" t="s">
        <v>54</v>
      </c>
      <c r="I10" s="14" t="s">
        <v>55</v>
      </c>
      <c r="J10" s="16">
        <v>59</v>
      </c>
      <c r="K10" s="16">
        <v>25.5</v>
      </c>
      <c r="L10" s="14">
        <f>SUM(J10:K10)</f>
        <v>84.5</v>
      </c>
      <c r="M10" s="9">
        <f>ROUND(I10*100/150*0.4,2)+ROUND(L10*0.6,2)</f>
        <v>77.61</v>
      </c>
      <c r="N10" s="14">
        <f>RANK(M10,$M$3:$M$19)</f>
        <v>8</v>
      </c>
    </row>
    <row r="11" ht="15.75" spans="1:14">
      <c r="A11" s="11" t="s">
        <v>15</v>
      </c>
      <c r="B11" s="12" t="s">
        <v>16</v>
      </c>
      <c r="C11" s="13" t="s">
        <v>17</v>
      </c>
      <c r="D11" s="14" t="s">
        <v>56</v>
      </c>
      <c r="E11" s="14" t="s">
        <v>57</v>
      </c>
      <c r="F11" s="14" t="s">
        <v>20</v>
      </c>
      <c r="G11" s="16" t="s">
        <v>58</v>
      </c>
      <c r="H11" s="16" t="s">
        <v>59</v>
      </c>
      <c r="I11" s="14" t="s">
        <v>60</v>
      </c>
      <c r="J11" s="16">
        <v>56.63</v>
      </c>
      <c r="K11" s="16">
        <v>24.3</v>
      </c>
      <c r="L11" s="14">
        <f>SUM(J11:K11)</f>
        <v>80.93</v>
      </c>
      <c r="M11" s="9">
        <f>ROUND(I11*100/150*0.4,2)+ROUND(L11*0.6,2)</f>
        <v>77.39</v>
      </c>
      <c r="N11" s="14">
        <f>RANK(M11,$M$3:$M$19)</f>
        <v>9</v>
      </c>
    </row>
    <row r="12" ht="15.75" spans="1:14">
      <c r="A12" s="11" t="s">
        <v>15</v>
      </c>
      <c r="B12" s="12" t="s">
        <v>16</v>
      </c>
      <c r="C12" s="13" t="s">
        <v>17</v>
      </c>
      <c r="D12" s="14" t="s">
        <v>61</v>
      </c>
      <c r="E12" s="14" t="s">
        <v>62</v>
      </c>
      <c r="F12" s="14" t="s">
        <v>20</v>
      </c>
      <c r="G12" s="16" t="s">
        <v>63</v>
      </c>
      <c r="H12" s="16" t="s">
        <v>64</v>
      </c>
      <c r="I12" s="14" t="s">
        <v>65</v>
      </c>
      <c r="J12" s="16">
        <v>59.67</v>
      </c>
      <c r="K12" s="16">
        <v>27.23</v>
      </c>
      <c r="L12" s="14">
        <f>SUM(J12:K12)</f>
        <v>86.9</v>
      </c>
      <c r="M12" s="9">
        <f>ROUND(I12*100/150*0.4,2)+ROUND(L12*0.6,2)</f>
        <v>76.99</v>
      </c>
      <c r="N12" s="14">
        <f>RANK(M12,$M$3:$M$19)</f>
        <v>10</v>
      </c>
    </row>
    <row r="13" ht="15.75" spans="1:14">
      <c r="A13" s="11" t="s">
        <v>15</v>
      </c>
      <c r="B13" s="12" t="s">
        <v>16</v>
      </c>
      <c r="C13" s="13" t="s">
        <v>17</v>
      </c>
      <c r="D13" s="14" t="s">
        <v>66</v>
      </c>
      <c r="E13" s="14" t="s">
        <v>67</v>
      </c>
      <c r="F13" s="14" t="s">
        <v>20</v>
      </c>
      <c r="G13" s="16" t="s">
        <v>68</v>
      </c>
      <c r="H13" s="16" t="s">
        <v>69</v>
      </c>
      <c r="I13" s="14" t="s">
        <v>70</v>
      </c>
      <c r="J13" s="16">
        <v>59.63</v>
      </c>
      <c r="K13" s="16">
        <v>27.3</v>
      </c>
      <c r="L13" s="14">
        <f>SUM(J13:K13)</f>
        <v>86.93</v>
      </c>
      <c r="M13" s="9">
        <f>ROUND(I13*100/150*0.4,2)+ROUND(L13*0.6,2)</f>
        <v>76.99</v>
      </c>
      <c r="N13" s="14">
        <f>RANK(M13,$M$3:$M$19)</f>
        <v>10</v>
      </c>
    </row>
    <row r="14" ht="15.75" spans="1:14">
      <c r="A14" s="11" t="s">
        <v>15</v>
      </c>
      <c r="B14" s="12" t="s">
        <v>16</v>
      </c>
      <c r="C14" s="13" t="s">
        <v>17</v>
      </c>
      <c r="D14" s="14" t="s">
        <v>71</v>
      </c>
      <c r="E14" s="14" t="s">
        <v>72</v>
      </c>
      <c r="F14" s="14" t="s">
        <v>20</v>
      </c>
      <c r="G14" s="16" t="s">
        <v>37</v>
      </c>
      <c r="H14" s="16" t="s">
        <v>73</v>
      </c>
      <c r="I14" s="14" t="s">
        <v>74</v>
      </c>
      <c r="J14" s="16">
        <v>56.73</v>
      </c>
      <c r="K14" s="16">
        <v>25.36</v>
      </c>
      <c r="L14" s="14">
        <f>SUM(J14:K14)</f>
        <v>82.09</v>
      </c>
      <c r="M14" s="9">
        <f>ROUND(I14*100/150*0.4,2)+ROUND(L14*0.6,2)</f>
        <v>76.13</v>
      </c>
      <c r="N14" s="14">
        <f>RANK(M14,$M$3:$M$19)</f>
        <v>12</v>
      </c>
    </row>
    <row r="15" ht="15.75" spans="1:14">
      <c r="A15" s="11" t="s">
        <v>15</v>
      </c>
      <c r="B15" s="12" t="s">
        <v>16</v>
      </c>
      <c r="C15" s="13" t="s">
        <v>17</v>
      </c>
      <c r="D15" s="14" t="s">
        <v>75</v>
      </c>
      <c r="E15" s="14" t="s">
        <v>76</v>
      </c>
      <c r="F15" s="14" t="s">
        <v>20</v>
      </c>
      <c r="G15" s="16" t="s">
        <v>77</v>
      </c>
      <c r="H15" s="16" t="s">
        <v>78</v>
      </c>
      <c r="I15" s="14" t="s">
        <v>79</v>
      </c>
      <c r="J15" s="16">
        <v>57.33</v>
      </c>
      <c r="K15" s="16">
        <v>25.4</v>
      </c>
      <c r="L15" s="14">
        <f>SUM(J15:K15)</f>
        <v>82.73</v>
      </c>
      <c r="M15" s="9">
        <f>ROUND(I15*100/150*0.4,2)+ROUND(L15*0.6,2)</f>
        <v>73.51</v>
      </c>
      <c r="N15" s="14">
        <f>RANK(M15,$M$3:$M$19)</f>
        <v>13</v>
      </c>
    </row>
    <row r="16" ht="15.75" spans="1:14">
      <c r="A16" s="11" t="s">
        <v>15</v>
      </c>
      <c r="B16" s="12" t="s">
        <v>16</v>
      </c>
      <c r="C16" s="13" t="s">
        <v>17</v>
      </c>
      <c r="D16" s="14" t="s">
        <v>80</v>
      </c>
      <c r="E16" s="14" t="s">
        <v>81</v>
      </c>
      <c r="F16" s="14" t="s">
        <v>20</v>
      </c>
      <c r="G16" s="16" t="s">
        <v>82</v>
      </c>
      <c r="H16" s="16" t="s">
        <v>83</v>
      </c>
      <c r="I16" s="14" t="s">
        <v>84</v>
      </c>
      <c r="J16" s="16">
        <v>56.27</v>
      </c>
      <c r="K16" s="16">
        <v>25.13</v>
      </c>
      <c r="L16" s="14">
        <f>SUM(J16:K16)</f>
        <v>81.4</v>
      </c>
      <c r="M16" s="9">
        <f>ROUND(I16*100/150*0.4,2)+ROUND(L16*0.6,2)</f>
        <v>71.08</v>
      </c>
      <c r="N16" s="14">
        <f>RANK(M16,$M$3:$M$19)</f>
        <v>14</v>
      </c>
    </row>
    <row r="17" ht="15.75" spans="1:14">
      <c r="A17" s="11" t="s">
        <v>15</v>
      </c>
      <c r="B17" s="12" t="s">
        <v>16</v>
      </c>
      <c r="C17" s="13" t="s">
        <v>17</v>
      </c>
      <c r="D17" s="14" t="s">
        <v>85</v>
      </c>
      <c r="E17" s="14" t="s">
        <v>86</v>
      </c>
      <c r="F17" s="14" t="s">
        <v>20</v>
      </c>
      <c r="G17" s="16" t="s">
        <v>73</v>
      </c>
      <c r="H17" s="16" t="s">
        <v>87</v>
      </c>
      <c r="I17" s="14" t="s">
        <v>88</v>
      </c>
      <c r="J17" s="16">
        <v>50.47</v>
      </c>
      <c r="K17" s="16">
        <v>23.33</v>
      </c>
      <c r="L17" s="14">
        <f>SUM(J17:K17)</f>
        <v>73.8</v>
      </c>
      <c r="M17" s="9">
        <f>ROUND(I17*100/150*0.4,2)+ROUND(L17*0.6,2)</f>
        <v>67.11</v>
      </c>
      <c r="N17" s="14">
        <f>RANK(M17,$M$3:$M$19)</f>
        <v>15</v>
      </c>
    </row>
    <row r="18" ht="15.75" spans="1:14">
      <c r="A18" s="11" t="s">
        <v>15</v>
      </c>
      <c r="B18" s="12" t="s">
        <v>16</v>
      </c>
      <c r="C18" s="13" t="s">
        <v>17</v>
      </c>
      <c r="D18" s="14" t="s">
        <v>89</v>
      </c>
      <c r="E18" s="14" t="s">
        <v>90</v>
      </c>
      <c r="F18" s="14" t="s">
        <v>20</v>
      </c>
      <c r="G18" s="16" t="s">
        <v>91</v>
      </c>
      <c r="H18" s="16" t="s">
        <v>92</v>
      </c>
      <c r="I18" s="14" t="s">
        <v>93</v>
      </c>
      <c r="J18" s="16" t="s">
        <v>94</v>
      </c>
      <c r="K18" s="16" t="s">
        <v>94</v>
      </c>
      <c r="L18" s="14">
        <f>SUM(J18:K18)</f>
        <v>0</v>
      </c>
      <c r="M18" s="9">
        <f>ROUND(I18*100/150*0.4,2)+ROUND(L18*0.6,2)</f>
        <v>23.36</v>
      </c>
      <c r="N18" s="14">
        <f>RANK(M18,$M$3:$M$19)</f>
        <v>16</v>
      </c>
    </row>
    <row r="19" ht="15.75" spans="1:14">
      <c r="A19" s="11" t="s">
        <v>15</v>
      </c>
      <c r="B19" s="12" t="s">
        <v>16</v>
      </c>
      <c r="C19" s="13" t="s">
        <v>17</v>
      </c>
      <c r="D19" s="14" t="s">
        <v>95</v>
      </c>
      <c r="E19" s="14" t="s">
        <v>96</v>
      </c>
      <c r="F19" s="14" t="s">
        <v>20</v>
      </c>
      <c r="G19" s="16" t="s">
        <v>97</v>
      </c>
      <c r="H19" s="16" t="s">
        <v>98</v>
      </c>
      <c r="I19" s="14" t="s">
        <v>99</v>
      </c>
      <c r="J19" s="16" t="s">
        <v>94</v>
      </c>
      <c r="K19" s="16" t="s">
        <v>94</v>
      </c>
      <c r="L19" s="14">
        <f>SUM(J19:K19)</f>
        <v>0</v>
      </c>
      <c r="M19" s="9">
        <f>ROUND(I19*100/150*0.4,2)+ROUND(L19*0.6,2)</f>
        <v>23.15</v>
      </c>
      <c r="N19" s="14">
        <f>RANK(M19,$M$3:$M$19)</f>
        <v>17</v>
      </c>
    </row>
    <row r="23" ht="21" customHeight="1" spans="1:14">
      <c r="A23" s="6" t="s">
        <v>1</v>
      </c>
      <c r="B23" s="7" t="s">
        <v>2</v>
      </c>
      <c r="C23" s="8" t="s">
        <v>3</v>
      </c>
      <c r="D23" s="9" t="s">
        <v>4</v>
      </c>
      <c r="E23" s="9" t="s">
        <v>5</v>
      </c>
      <c r="F23" s="9" t="s">
        <v>6</v>
      </c>
      <c r="G23" s="10" t="s">
        <v>7</v>
      </c>
      <c r="H23" s="10" t="s">
        <v>8</v>
      </c>
      <c r="I23" s="9" t="s">
        <v>9</v>
      </c>
      <c r="J23" s="10" t="s">
        <v>10</v>
      </c>
      <c r="K23" s="10" t="s">
        <v>11</v>
      </c>
      <c r="L23" s="58" t="s">
        <v>12</v>
      </c>
      <c r="M23" s="58" t="s">
        <v>13</v>
      </c>
      <c r="N23" s="6" t="s">
        <v>14</v>
      </c>
    </row>
    <row r="24" ht="15.75" spans="1:14">
      <c r="A24" s="11" t="s">
        <v>100</v>
      </c>
      <c r="B24" s="12" t="s">
        <v>16</v>
      </c>
      <c r="C24" s="13" t="s">
        <v>17</v>
      </c>
      <c r="D24" s="14" t="s">
        <v>101</v>
      </c>
      <c r="E24" s="14" t="s">
        <v>102</v>
      </c>
      <c r="F24" s="14" t="s">
        <v>20</v>
      </c>
      <c r="G24" s="16" t="s">
        <v>103</v>
      </c>
      <c r="H24" s="16" t="s">
        <v>104</v>
      </c>
      <c r="I24" s="14" t="s">
        <v>105</v>
      </c>
      <c r="J24" s="16">
        <v>55.43</v>
      </c>
      <c r="K24" s="16">
        <v>23.66</v>
      </c>
      <c r="L24" s="14">
        <f>SUM(J24:K24)</f>
        <v>79.09</v>
      </c>
      <c r="M24" s="9">
        <f>ROUND(I24*100/150*0.4,2)+ROUND(L24*0.6,2)</f>
        <v>72.46</v>
      </c>
      <c r="N24" s="14">
        <f>RANK(M24,$M$24:$M$24)</f>
        <v>1</v>
      </c>
    </row>
    <row r="28" ht="33" customHeight="1" spans="1:14">
      <c r="A28" s="3" t="s">
        <v>0</v>
      </c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ht="27" customHeight="1" spans="1:14">
      <c r="A29" s="6" t="s">
        <v>1</v>
      </c>
      <c r="B29" s="7" t="s">
        <v>2</v>
      </c>
      <c r="C29" s="8" t="s">
        <v>3</v>
      </c>
      <c r="D29" s="9" t="s">
        <v>4</v>
      </c>
      <c r="E29" s="9" t="s">
        <v>5</v>
      </c>
      <c r="F29" s="9" t="s">
        <v>6</v>
      </c>
      <c r="G29" s="10" t="s">
        <v>7</v>
      </c>
      <c r="H29" s="10" t="s">
        <v>8</v>
      </c>
      <c r="I29" s="9" t="s">
        <v>9</v>
      </c>
      <c r="J29" s="10" t="s">
        <v>10</v>
      </c>
      <c r="K29" s="10" t="s">
        <v>11</v>
      </c>
      <c r="L29" s="58" t="s">
        <v>12</v>
      </c>
      <c r="M29" s="58" t="s">
        <v>13</v>
      </c>
      <c r="N29" s="6" t="s">
        <v>14</v>
      </c>
    </row>
    <row r="30" ht="15.75" spans="1:14">
      <c r="A30" s="11" t="s">
        <v>15</v>
      </c>
      <c r="B30" s="12" t="s">
        <v>16</v>
      </c>
      <c r="C30" s="13" t="s">
        <v>106</v>
      </c>
      <c r="D30" s="14" t="s">
        <v>107</v>
      </c>
      <c r="E30" s="14" t="s">
        <v>108</v>
      </c>
      <c r="F30" s="14" t="s">
        <v>20</v>
      </c>
      <c r="G30" s="16" t="s">
        <v>40</v>
      </c>
      <c r="H30" s="16" t="s">
        <v>109</v>
      </c>
      <c r="I30" s="14" t="s">
        <v>110</v>
      </c>
      <c r="J30" s="16" t="s">
        <v>94</v>
      </c>
      <c r="K30" s="16" t="s">
        <v>94</v>
      </c>
      <c r="L30" s="14">
        <v>87</v>
      </c>
      <c r="M30" s="9">
        <f>ROUND(I30*100/150*0.4,2)+ROUND(L30*0.6,2)</f>
        <v>83.24</v>
      </c>
      <c r="N30" s="14">
        <f>RANK(M30,$M$30:$M$37)</f>
        <v>1</v>
      </c>
    </row>
    <row r="31" ht="15.75" spans="1:14">
      <c r="A31" s="11" t="s">
        <v>15</v>
      </c>
      <c r="B31" s="12" t="s">
        <v>16</v>
      </c>
      <c r="C31" s="13" t="s">
        <v>106</v>
      </c>
      <c r="D31" s="14" t="s">
        <v>111</v>
      </c>
      <c r="E31" s="14" t="s">
        <v>112</v>
      </c>
      <c r="F31" s="14" t="s">
        <v>20</v>
      </c>
      <c r="G31" s="16" t="s">
        <v>113</v>
      </c>
      <c r="H31" s="16" t="s">
        <v>114</v>
      </c>
      <c r="I31" s="14" t="s">
        <v>115</v>
      </c>
      <c r="J31" s="16" t="s">
        <v>94</v>
      </c>
      <c r="K31" s="16" t="s">
        <v>94</v>
      </c>
      <c r="L31" s="14">
        <v>85</v>
      </c>
      <c r="M31" s="9">
        <f>ROUND(I31*100/150*0.4,2)+ROUND(L31*0.6,2)</f>
        <v>82.36</v>
      </c>
      <c r="N31" s="14">
        <f>RANK(M31,$M$30:$M$37)</f>
        <v>2</v>
      </c>
    </row>
    <row r="32" ht="15.75" spans="1:14">
      <c r="A32" s="11" t="s">
        <v>15</v>
      </c>
      <c r="B32" s="12" t="s">
        <v>16</v>
      </c>
      <c r="C32" s="13" t="s">
        <v>106</v>
      </c>
      <c r="D32" s="14" t="s">
        <v>116</v>
      </c>
      <c r="E32" s="14" t="s">
        <v>117</v>
      </c>
      <c r="F32" s="14" t="s">
        <v>20</v>
      </c>
      <c r="G32" s="16" t="s">
        <v>103</v>
      </c>
      <c r="H32" s="16" t="s">
        <v>118</v>
      </c>
      <c r="I32" s="14" t="s">
        <v>119</v>
      </c>
      <c r="J32" s="16" t="s">
        <v>94</v>
      </c>
      <c r="K32" s="16" t="s">
        <v>94</v>
      </c>
      <c r="L32" s="14">
        <v>86.67</v>
      </c>
      <c r="M32" s="9">
        <f t="shared" ref="M30:M37" si="0">ROUND(I32*100/150*0.4,2)+ROUND(L32*0.6,2)</f>
        <v>82.29</v>
      </c>
      <c r="N32" s="14">
        <f t="shared" ref="N31:N37" si="1">RANK(M32,$M$30:$M$37)</f>
        <v>3</v>
      </c>
    </row>
    <row r="33" ht="16.5" spans="1:14">
      <c r="A33" s="17" t="s">
        <v>15</v>
      </c>
      <c r="B33" s="18" t="s">
        <v>16</v>
      </c>
      <c r="C33" s="19" t="s">
        <v>106</v>
      </c>
      <c r="D33" s="20" t="s">
        <v>120</v>
      </c>
      <c r="E33" s="20" t="s">
        <v>121</v>
      </c>
      <c r="F33" s="20" t="s">
        <v>20</v>
      </c>
      <c r="G33" s="22" t="s">
        <v>40</v>
      </c>
      <c r="H33" s="22" t="s">
        <v>122</v>
      </c>
      <c r="I33" s="20" t="s">
        <v>28</v>
      </c>
      <c r="J33" s="22" t="s">
        <v>94</v>
      </c>
      <c r="K33" s="22" t="s">
        <v>94</v>
      </c>
      <c r="L33" s="20">
        <v>85.67</v>
      </c>
      <c r="M33" s="59">
        <f t="shared" si="0"/>
        <v>81.64</v>
      </c>
      <c r="N33" s="20">
        <f t="shared" si="1"/>
        <v>4</v>
      </c>
    </row>
    <row r="34" ht="15.75" spans="1:14">
      <c r="A34" s="23" t="s">
        <v>15</v>
      </c>
      <c r="B34" s="24" t="s">
        <v>16</v>
      </c>
      <c r="C34" s="25" t="s">
        <v>106</v>
      </c>
      <c r="D34" s="26" t="s">
        <v>123</v>
      </c>
      <c r="E34" s="26" t="s">
        <v>124</v>
      </c>
      <c r="F34" s="26" t="s">
        <v>20</v>
      </c>
      <c r="G34" s="27" t="s">
        <v>40</v>
      </c>
      <c r="H34" s="27" t="s">
        <v>125</v>
      </c>
      <c r="I34" s="26" t="s">
        <v>91</v>
      </c>
      <c r="J34" s="27" t="s">
        <v>94</v>
      </c>
      <c r="K34" s="27" t="s">
        <v>94</v>
      </c>
      <c r="L34" s="26">
        <v>83.33</v>
      </c>
      <c r="M34" s="60">
        <f t="shared" si="0"/>
        <v>79.2</v>
      </c>
      <c r="N34" s="26">
        <f t="shared" si="1"/>
        <v>5</v>
      </c>
    </row>
    <row r="35" ht="15.75" spans="1:14">
      <c r="A35" s="11" t="s">
        <v>15</v>
      </c>
      <c r="B35" s="12" t="s">
        <v>16</v>
      </c>
      <c r="C35" s="13" t="s">
        <v>106</v>
      </c>
      <c r="D35" s="14" t="s">
        <v>126</v>
      </c>
      <c r="E35" s="14" t="s">
        <v>127</v>
      </c>
      <c r="F35" s="14" t="s">
        <v>20</v>
      </c>
      <c r="G35" s="16" t="s">
        <v>125</v>
      </c>
      <c r="H35" s="16" t="s">
        <v>31</v>
      </c>
      <c r="I35" s="14" t="s">
        <v>128</v>
      </c>
      <c r="J35" s="16" t="s">
        <v>94</v>
      </c>
      <c r="K35" s="16" t="s">
        <v>94</v>
      </c>
      <c r="L35" s="14">
        <v>86.33</v>
      </c>
      <c r="M35" s="9">
        <f>ROUND(I35*100/150*0.4,2)+ROUND(L35*0.6,2)</f>
        <v>78.89</v>
      </c>
      <c r="N35" s="14">
        <f>RANK(M35,$M$30:$M$37)</f>
        <v>6</v>
      </c>
    </row>
    <row r="36" ht="15.75" spans="1:14">
      <c r="A36" s="11" t="s">
        <v>15</v>
      </c>
      <c r="B36" s="12" t="s">
        <v>16</v>
      </c>
      <c r="C36" s="13" t="s">
        <v>106</v>
      </c>
      <c r="D36" s="14" t="s">
        <v>129</v>
      </c>
      <c r="E36" s="14" t="s">
        <v>130</v>
      </c>
      <c r="F36" s="14" t="s">
        <v>20</v>
      </c>
      <c r="G36" s="16" t="s">
        <v>109</v>
      </c>
      <c r="H36" s="16" t="s">
        <v>131</v>
      </c>
      <c r="I36" s="14" t="s">
        <v>41</v>
      </c>
      <c r="J36" s="16" t="s">
        <v>94</v>
      </c>
      <c r="K36" s="16" t="s">
        <v>94</v>
      </c>
      <c r="L36" s="14">
        <v>83</v>
      </c>
      <c r="M36" s="9">
        <f>ROUND(I36*100/150*0.4,2)+ROUND(L36*0.6,2)</f>
        <v>78.6</v>
      </c>
      <c r="N36" s="14">
        <f>RANK(M36,$M$30:$M$37)</f>
        <v>7</v>
      </c>
    </row>
    <row r="37" ht="15.75" spans="1:14">
      <c r="A37" s="11" t="s">
        <v>15</v>
      </c>
      <c r="B37" s="12" t="s">
        <v>16</v>
      </c>
      <c r="C37" s="13" t="s">
        <v>106</v>
      </c>
      <c r="D37" s="14" t="s">
        <v>132</v>
      </c>
      <c r="E37" s="14" t="s">
        <v>133</v>
      </c>
      <c r="F37" s="14" t="s">
        <v>134</v>
      </c>
      <c r="G37" s="16" t="s">
        <v>135</v>
      </c>
      <c r="H37" s="16" t="s">
        <v>135</v>
      </c>
      <c r="I37" s="14" t="s">
        <v>135</v>
      </c>
      <c r="J37" s="16" t="s">
        <v>94</v>
      </c>
      <c r="K37" s="16" t="s">
        <v>94</v>
      </c>
      <c r="L37" s="14">
        <v>81.67</v>
      </c>
      <c r="M37" s="9">
        <f t="shared" si="0"/>
        <v>75.4</v>
      </c>
      <c r="N37" s="14">
        <f t="shared" si="1"/>
        <v>8</v>
      </c>
    </row>
    <row r="38" ht="27" customHeight="1" spans="1:14">
      <c r="A38" s="6" t="s">
        <v>1</v>
      </c>
      <c r="B38" s="7" t="s">
        <v>2</v>
      </c>
      <c r="C38" s="8" t="s">
        <v>3</v>
      </c>
      <c r="D38" s="9" t="s">
        <v>4</v>
      </c>
      <c r="E38" s="9" t="s">
        <v>5</v>
      </c>
      <c r="F38" s="9" t="s">
        <v>6</v>
      </c>
      <c r="G38" s="10" t="s">
        <v>7</v>
      </c>
      <c r="H38" s="10" t="s">
        <v>8</v>
      </c>
      <c r="I38" s="9" t="s">
        <v>9</v>
      </c>
      <c r="J38" s="10" t="s">
        <v>10</v>
      </c>
      <c r="K38" s="10" t="s">
        <v>11</v>
      </c>
      <c r="L38" s="58" t="s">
        <v>12</v>
      </c>
      <c r="M38" s="58" t="s">
        <v>13</v>
      </c>
      <c r="N38" s="6" t="s">
        <v>14</v>
      </c>
    </row>
    <row r="39" ht="16.5" spans="1:14">
      <c r="A39" s="17" t="s">
        <v>15</v>
      </c>
      <c r="B39" s="28" t="s">
        <v>16</v>
      </c>
      <c r="C39" s="29" t="s">
        <v>136</v>
      </c>
      <c r="D39" s="30" t="s">
        <v>137</v>
      </c>
      <c r="E39" s="30" t="s">
        <v>138</v>
      </c>
      <c r="F39" s="30" t="s">
        <v>20</v>
      </c>
      <c r="G39" s="31" t="s">
        <v>22</v>
      </c>
      <c r="H39" s="31" t="s">
        <v>139</v>
      </c>
      <c r="I39" s="20" t="s">
        <v>140</v>
      </c>
      <c r="J39" s="31" t="s">
        <v>94</v>
      </c>
      <c r="K39" s="31" t="s">
        <v>94</v>
      </c>
      <c r="L39" s="20">
        <v>86.03</v>
      </c>
      <c r="M39" s="61">
        <f>ROUND(I39*100/150*0.4,2)+ROUND(L39*0.6,2)</f>
        <v>80.61</v>
      </c>
      <c r="N39" s="30">
        <f>RANK(M39,$M$39:$M$41)</f>
        <v>1</v>
      </c>
    </row>
    <row r="40" ht="15.75" spans="1:14">
      <c r="A40" s="23" t="s">
        <v>15</v>
      </c>
      <c r="B40" s="32" t="s">
        <v>16</v>
      </c>
      <c r="C40" s="33" t="s">
        <v>136</v>
      </c>
      <c r="D40" s="34" t="s">
        <v>141</v>
      </c>
      <c r="E40" s="34" t="s">
        <v>142</v>
      </c>
      <c r="F40" s="34" t="s">
        <v>20</v>
      </c>
      <c r="G40" s="35" t="s">
        <v>143</v>
      </c>
      <c r="H40" s="35" t="s">
        <v>44</v>
      </c>
      <c r="I40" s="26" t="s">
        <v>144</v>
      </c>
      <c r="J40" s="35" t="s">
        <v>94</v>
      </c>
      <c r="K40" s="35" t="s">
        <v>94</v>
      </c>
      <c r="L40" s="26">
        <v>84.53</v>
      </c>
      <c r="M40" s="62">
        <f>ROUND(I40*100/150*0.4,2)+ROUND(L40*0.6,2)</f>
        <v>78.69</v>
      </c>
      <c r="N40" s="34">
        <f>RANK(M40,$M$39:$M$41)</f>
        <v>2</v>
      </c>
    </row>
    <row r="41" ht="15.75" spans="1:14">
      <c r="A41" s="11" t="s">
        <v>15</v>
      </c>
      <c r="B41" s="36" t="s">
        <v>16</v>
      </c>
      <c r="C41" s="37" t="s">
        <v>136</v>
      </c>
      <c r="D41" s="38" t="s">
        <v>145</v>
      </c>
      <c r="E41" s="38" t="s">
        <v>146</v>
      </c>
      <c r="F41" s="38" t="s">
        <v>20</v>
      </c>
      <c r="G41" s="39" t="s">
        <v>147</v>
      </c>
      <c r="H41" s="39" t="s">
        <v>31</v>
      </c>
      <c r="I41" s="14" t="s">
        <v>148</v>
      </c>
      <c r="J41" s="39" t="s">
        <v>94</v>
      </c>
      <c r="K41" s="39" t="s">
        <v>94</v>
      </c>
      <c r="L41" s="14">
        <v>81.47</v>
      </c>
      <c r="M41" s="63">
        <f>ROUND(I41*100/150*0.4,2)+ROUND(L41*0.6,2)</f>
        <v>76.51</v>
      </c>
      <c r="N41" s="38">
        <f>RANK(M41,$M$39:$M$41)</f>
        <v>3</v>
      </c>
    </row>
    <row r="42" s="1" customFormat="1" ht="27" customHeight="1" spans="1:14">
      <c r="A42" s="6" t="s">
        <v>1</v>
      </c>
      <c r="B42" s="7" t="s">
        <v>2</v>
      </c>
      <c r="C42" s="8" t="s">
        <v>3</v>
      </c>
      <c r="D42" s="9" t="s">
        <v>4</v>
      </c>
      <c r="E42" s="9" t="s">
        <v>5</v>
      </c>
      <c r="F42" s="9" t="s">
        <v>6</v>
      </c>
      <c r="G42" s="10" t="s">
        <v>7</v>
      </c>
      <c r="H42" s="10" t="s">
        <v>8</v>
      </c>
      <c r="I42" s="9" t="s">
        <v>9</v>
      </c>
      <c r="J42" s="10" t="s">
        <v>10</v>
      </c>
      <c r="K42" s="10" t="s">
        <v>11</v>
      </c>
      <c r="L42" s="58" t="s">
        <v>12</v>
      </c>
      <c r="M42" s="58" t="s">
        <v>13</v>
      </c>
      <c r="N42" s="6" t="s">
        <v>14</v>
      </c>
    </row>
    <row r="43" ht="16.5" spans="1:14">
      <c r="A43" s="17" t="s">
        <v>15</v>
      </c>
      <c r="B43" s="28" t="s">
        <v>16</v>
      </c>
      <c r="C43" s="29" t="s">
        <v>149</v>
      </c>
      <c r="D43" s="30" t="s">
        <v>150</v>
      </c>
      <c r="E43" s="30" t="s">
        <v>151</v>
      </c>
      <c r="F43" s="30" t="s">
        <v>134</v>
      </c>
      <c r="G43" s="31" t="s">
        <v>152</v>
      </c>
      <c r="H43" s="31" t="s">
        <v>73</v>
      </c>
      <c r="I43" s="20" t="s">
        <v>153</v>
      </c>
      <c r="J43" s="31" t="s">
        <v>94</v>
      </c>
      <c r="K43" s="31" t="s">
        <v>94</v>
      </c>
      <c r="L43" s="20">
        <v>86.37</v>
      </c>
      <c r="M43" s="61">
        <f>ROUND(I43*100/150*0.4,2)+ROUND(L43*0.6,2)</f>
        <v>78.43</v>
      </c>
      <c r="N43" s="30">
        <f>RANK(M43,$M$43:$M$45)</f>
        <v>1</v>
      </c>
    </row>
    <row r="44" ht="15.75" spans="1:14">
      <c r="A44" s="23" t="s">
        <v>15</v>
      </c>
      <c r="B44" s="32" t="s">
        <v>16</v>
      </c>
      <c r="C44" s="33" t="s">
        <v>149</v>
      </c>
      <c r="D44" s="34" t="s">
        <v>154</v>
      </c>
      <c r="E44" s="34" t="s">
        <v>155</v>
      </c>
      <c r="F44" s="34" t="s">
        <v>134</v>
      </c>
      <c r="G44" s="35" t="s">
        <v>156</v>
      </c>
      <c r="H44" s="35" t="s">
        <v>131</v>
      </c>
      <c r="I44" s="26" t="s">
        <v>157</v>
      </c>
      <c r="J44" s="35" t="s">
        <v>94</v>
      </c>
      <c r="K44" s="35" t="s">
        <v>94</v>
      </c>
      <c r="L44" s="26">
        <v>84.47</v>
      </c>
      <c r="M44" s="62">
        <f>ROUND(I44*100/150*0.4,2)+ROUND(L44*0.6,2)</f>
        <v>76.44</v>
      </c>
      <c r="N44" s="34">
        <f>RANK(M44,$M$43:$M$45)</f>
        <v>2</v>
      </c>
    </row>
    <row r="45" ht="15.75" spans="1:14">
      <c r="A45" s="11" t="s">
        <v>15</v>
      </c>
      <c r="B45" s="36" t="s">
        <v>16</v>
      </c>
      <c r="C45" s="37" t="s">
        <v>149</v>
      </c>
      <c r="D45" s="38" t="s">
        <v>158</v>
      </c>
      <c r="E45" s="38" t="s">
        <v>159</v>
      </c>
      <c r="F45" s="38" t="s">
        <v>134</v>
      </c>
      <c r="G45" s="39" t="s">
        <v>160</v>
      </c>
      <c r="H45" s="39" t="s">
        <v>139</v>
      </c>
      <c r="I45" s="14" t="s">
        <v>161</v>
      </c>
      <c r="J45" s="39" t="s">
        <v>94</v>
      </c>
      <c r="K45" s="39" t="s">
        <v>94</v>
      </c>
      <c r="L45" s="14">
        <v>79.8</v>
      </c>
      <c r="M45" s="63">
        <f>ROUND(I45*100/150*0.4,2)+ROUND(L45*0.6,2)</f>
        <v>75.05</v>
      </c>
      <c r="N45" s="38">
        <f>RANK(M45,$M$43:$M$45)</f>
        <v>3</v>
      </c>
    </row>
    <row r="46" s="1" customFormat="1" ht="27" customHeight="1" spans="1:14">
      <c r="A46" s="6" t="s">
        <v>1</v>
      </c>
      <c r="B46" s="7" t="s">
        <v>2</v>
      </c>
      <c r="C46" s="40" t="s">
        <v>3</v>
      </c>
      <c r="D46" s="9" t="s">
        <v>4</v>
      </c>
      <c r="E46" s="9" t="s">
        <v>5</v>
      </c>
      <c r="F46" s="9" t="s">
        <v>6</v>
      </c>
      <c r="G46" s="10" t="s">
        <v>7</v>
      </c>
      <c r="H46" s="10" t="s">
        <v>8</v>
      </c>
      <c r="I46" s="9" t="s">
        <v>9</v>
      </c>
      <c r="J46" s="10" t="s">
        <v>10</v>
      </c>
      <c r="K46" s="10" t="s">
        <v>11</v>
      </c>
      <c r="L46" s="58" t="s">
        <v>12</v>
      </c>
      <c r="M46" s="58" t="s">
        <v>13</v>
      </c>
      <c r="N46" s="6" t="s">
        <v>14</v>
      </c>
    </row>
    <row r="47" ht="15.75" spans="1:14">
      <c r="A47" s="41" t="s">
        <v>15</v>
      </c>
      <c r="B47" s="42" t="s">
        <v>16</v>
      </c>
      <c r="C47" s="29" t="s">
        <v>162</v>
      </c>
      <c r="D47" s="43" t="s">
        <v>163</v>
      </c>
      <c r="E47" s="30" t="s">
        <v>164</v>
      </c>
      <c r="F47" s="30" t="s">
        <v>134</v>
      </c>
      <c r="G47" s="31" t="s">
        <v>165</v>
      </c>
      <c r="H47" s="31" t="s">
        <v>68</v>
      </c>
      <c r="I47" s="20" t="s">
        <v>166</v>
      </c>
      <c r="J47" s="31" t="s">
        <v>94</v>
      </c>
      <c r="K47" s="31" t="s">
        <v>94</v>
      </c>
      <c r="L47" s="20">
        <v>84.33</v>
      </c>
      <c r="M47" s="61">
        <f>ROUND(I47*100/150*0.4,2)+ROUND(L47*0.6,2)</f>
        <v>78.49</v>
      </c>
      <c r="N47" s="30">
        <f>RANK(M47,$M$47:$M$48)</f>
        <v>1</v>
      </c>
    </row>
    <row r="48" ht="15.75" spans="1:14">
      <c r="A48" s="44" t="s">
        <v>15</v>
      </c>
      <c r="B48" s="45" t="s">
        <v>16</v>
      </c>
      <c r="C48" s="46" t="s">
        <v>162</v>
      </c>
      <c r="D48" s="47" t="s">
        <v>167</v>
      </c>
      <c r="E48" s="34" t="s">
        <v>168</v>
      </c>
      <c r="F48" s="34" t="s">
        <v>134</v>
      </c>
      <c r="G48" s="35" t="s">
        <v>169</v>
      </c>
      <c r="H48" s="35" t="s">
        <v>170</v>
      </c>
      <c r="I48" s="26" t="s">
        <v>171</v>
      </c>
      <c r="J48" s="35" t="s">
        <v>94</v>
      </c>
      <c r="K48" s="35" t="s">
        <v>94</v>
      </c>
      <c r="L48" s="26">
        <v>78.9</v>
      </c>
      <c r="M48" s="64">
        <f>ROUND(I48*100/150*0.4,2)+ROUND(L48*0.6,2)</f>
        <v>72.03</v>
      </c>
      <c r="N48" s="65">
        <f>RANK(M48,$M$47:$M$48)</f>
        <v>2</v>
      </c>
    </row>
    <row r="49" s="1" customFormat="1" ht="27" customHeight="1" spans="1:14">
      <c r="A49" s="6" t="s">
        <v>1</v>
      </c>
      <c r="B49" s="48" t="s">
        <v>2</v>
      </c>
      <c r="C49" s="8" t="s">
        <v>3</v>
      </c>
      <c r="D49" s="49" t="s">
        <v>4</v>
      </c>
      <c r="E49" s="9" t="s">
        <v>5</v>
      </c>
      <c r="F49" s="9" t="s">
        <v>6</v>
      </c>
      <c r="G49" s="10" t="s">
        <v>7</v>
      </c>
      <c r="H49" s="10" t="s">
        <v>8</v>
      </c>
      <c r="I49" s="9" t="s">
        <v>9</v>
      </c>
      <c r="J49" s="10" t="s">
        <v>10</v>
      </c>
      <c r="K49" s="10" t="s">
        <v>11</v>
      </c>
      <c r="L49" s="58" t="s">
        <v>12</v>
      </c>
      <c r="M49" s="58" t="s">
        <v>13</v>
      </c>
      <c r="N49" s="66" t="s">
        <v>14</v>
      </c>
    </row>
    <row r="50" ht="15.75" spans="1:14">
      <c r="A50" s="41" t="s">
        <v>15</v>
      </c>
      <c r="B50" s="42" t="s">
        <v>16</v>
      </c>
      <c r="C50" s="50" t="s">
        <v>172</v>
      </c>
      <c r="D50" s="43" t="s">
        <v>173</v>
      </c>
      <c r="E50" s="30" t="s">
        <v>174</v>
      </c>
      <c r="F50" s="30" t="s">
        <v>134</v>
      </c>
      <c r="G50" s="31" t="s">
        <v>78</v>
      </c>
      <c r="H50" s="31" t="s">
        <v>175</v>
      </c>
      <c r="I50" s="20" t="s">
        <v>176</v>
      </c>
      <c r="J50" s="31" t="s">
        <v>94</v>
      </c>
      <c r="K50" s="31" t="s">
        <v>94</v>
      </c>
      <c r="L50" s="20">
        <v>81.7</v>
      </c>
      <c r="M50" s="61">
        <f>ROUND(I50*100/150*0.4,2)+ROUND(L50*0.6,2)</f>
        <v>76.67</v>
      </c>
      <c r="N50" s="30">
        <f>RANK(M50,$M$50:$M$52)</f>
        <v>1</v>
      </c>
    </row>
    <row r="51" ht="15.75" spans="1:14">
      <c r="A51" s="44" t="s">
        <v>15</v>
      </c>
      <c r="B51" s="45" t="s">
        <v>16</v>
      </c>
      <c r="C51" s="33" t="s">
        <v>172</v>
      </c>
      <c r="D51" s="47" t="s">
        <v>177</v>
      </c>
      <c r="E51" s="34" t="s">
        <v>178</v>
      </c>
      <c r="F51" s="34" t="s">
        <v>134</v>
      </c>
      <c r="G51" s="35" t="s">
        <v>73</v>
      </c>
      <c r="H51" s="35" t="s">
        <v>135</v>
      </c>
      <c r="I51" s="26" t="s">
        <v>98</v>
      </c>
      <c r="J51" s="35" t="s">
        <v>94</v>
      </c>
      <c r="K51" s="35" t="s">
        <v>94</v>
      </c>
      <c r="L51" s="26">
        <v>81.5</v>
      </c>
      <c r="M51" s="62">
        <f>ROUND(I51*100/150*0.4,2)+ROUND(L51*0.6,2)</f>
        <v>74.77</v>
      </c>
      <c r="N51" s="34">
        <f>RANK(M51,$M$50:$M$52)</f>
        <v>2</v>
      </c>
    </row>
    <row r="52" ht="15.75" spans="1:14">
      <c r="A52" s="51" t="s">
        <v>15</v>
      </c>
      <c r="B52" s="52" t="s">
        <v>16</v>
      </c>
      <c r="C52" s="37" t="s">
        <v>172</v>
      </c>
      <c r="D52" s="53" t="s">
        <v>179</v>
      </c>
      <c r="E52" s="38" t="s">
        <v>180</v>
      </c>
      <c r="F52" s="38" t="s">
        <v>134</v>
      </c>
      <c r="G52" s="39" t="s">
        <v>181</v>
      </c>
      <c r="H52" s="39" t="s">
        <v>135</v>
      </c>
      <c r="I52" s="14" t="s">
        <v>104</v>
      </c>
      <c r="J52" s="39" t="s">
        <v>94</v>
      </c>
      <c r="K52" s="39" t="s">
        <v>94</v>
      </c>
      <c r="L52" s="14">
        <v>81.17</v>
      </c>
      <c r="M52" s="63">
        <f>ROUND(I52*100/150*0.4,2)+ROUND(L52*0.6,2)</f>
        <v>73.23</v>
      </c>
      <c r="N52" s="38">
        <f>RANK(M52,$M$50:$M$52)</f>
        <v>3</v>
      </c>
    </row>
    <row r="53" s="1" customFormat="1" ht="33" customHeight="1" spans="1:14">
      <c r="A53" s="3" t="s">
        <v>0</v>
      </c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s="1" customFormat="1" ht="27" customHeight="1" spans="1:14">
      <c r="A54" s="6" t="s">
        <v>1</v>
      </c>
      <c r="B54" s="48" t="s">
        <v>2</v>
      </c>
      <c r="C54" s="8" t="s">
        <v>3</v>
      </c>
      <c r="D54" s="49" t="s">
        <v>4</v>
      </c>
      <c r="E54" s="9" t="s">
        <v>5</v>
      </c>
      <c r="F54" s="9" t="s">
        <v>6</v>
      </c>
      <c r="G54" s="10" t="s">
        <v>7</v>
      </c>
      <c r="H54" s="10" t="s">
        <v>8</v>
      </c>
      <c r="I54" s="9" t="s">
        <v>9</v>
      </c>
      <c r="J54" s="10" t="s">
        <v>10</v>
      </c>
      <c r="K54" s="10" t="s">
        <v>11</v>
      </c>
      <c r="L54" s="58" t="s">
        <v>12</v>
      </c>
      <c r="M54" s="58" t="s">
        <v>13</v>
      </c>
      <c r="N54" s="6" t="s">
        <v>14</v>
      </c>
    </row>
    <row r="55" ht="15.75" spans="1:14">
      <c r="A55" s="11" t="s">
        <v>15</v>
      </c>
      <c r="B55" s="52" t="s">
        <v>182</v>
      </c>
      <c r="C55" s="33" t="s">
        <v>17</v>
      </c>
      <c r="D55" s="53" t="s">
        <v>183</v>
      </c>
      <c r="E55" s="38" t="s">
        <v>184</v>
      </c>
      <c r="F55" s="54" t="s">
        <v>20</v>
      </c>
      <c r="G55" s="39">
        <v>113.5</v>
      </c>
      <c r="H55" s="39">
        <v>84.5</v>
      </c>
      <c r="I55" s="14">
        <v>96.1</v>
      </c>
      <c r="J55" s="39">
        <v>62.93</v>
      </c>
      <c r="K55" s="39">
        <v>27.6</v>
      </c>
      <c r="L55" s="14">
        <f>SUM(J55:K55)</f>
        <v>90.53</v>
      </c>
      <c r="M55" s="63">
        <f>ROUND(I55*100/150*0.4,2)+ROUND(L55*0.6,2)</f>
        <v>79.95</v>
      </c>
      <c r="N55" s="38">
        <f>RANK(M55,$M$55:$M$63)</f>
        <v>1</v>
      </c>
    </row>
    <row r="56" ht="15.75" spans="1:14">
      <c r="A56" s="11" t="s">
        <v>15</v>
      </c>
      <c r="B56" s="52" t="s">
        <v>182</v>
      </c>
      <c r="C56" s="37" t="s">
        <v>17</v>
      </c>
      <c r="D56" s="53" t="s">
        <v>185</v>
      </c>
      <c r="E56" s="38" t="s">
        <v>186</v>
      </c>
      <c r="F56" s="54" t="s">
        <v>20</v>
      </c>
      <c r="G56" s="39">
        <v>110.5</v>
      </c>
      <c r="H56" s="39">
        <v>90.5</v>
      </c>
      <c r="I56" s="14">
        <v>98.5</v>
      </c>
      <c r="J56" s="39">
        <v>62.53</v>
      </c>
      <c r="K56" s="39">
        <v>25.9</v>
      </c>
      <c r="L56" s="14">
        <f>SUM(J56:K56)</f>
        <v>88.43</v>
      </c>
      <c r="M56" s="63">
        <f>ROUND(I56*100/150*0.4,2)+ROUND(L56*0.6,2)</f>
        <v>79.33</v>
      </c>
      <c r="N56" s="38">
        <f>RANK(M56,$M$55:$M$63)</f>
        <v>2</v>
      </c>
    </row>
    <row r="57" ht="15.75" spans="1:14">
      <c r="A57" s="11" t="s">
        <v>15</v>
      </c>
      <c r="B57" s="52" t="s">
        <v>182</v>
      </c>
      <c r="C57" s="37" t="s">
        <v>17</v>
      </c>
      <c r="D57" s="53" t="s">
        <v>187</v>
      </c>
      <c r="E57" s="38" t="s">
        <v>188</v>
      </c>
      <c r="F57" s="54" t="s">
        <v>20</v>
      </c>
      <c r="G57" s="39">
        <v>116.5</v>
      </c>
      <c r="H57" s="39">
        <v>95.5</v>
      </c>
      <c r="I57" s="14">
        <v>103.9</v>
      </c>
      <c r="J57" s="39">
        <v>60.27</v>
      </c>
      <c r="K57" s="39">
        <v>24.23</v>
      </c>
      <c r="L57" s="14">
        <f>SUM(J57:K57)</f>
        <v>84.5</v>
      </c>
      <c r="M57" s="63">
        <f>ROUND(I57*100/150*0.4,2)+ROUND(L57*0.6,2)</f>
        <v>78.41</v>
      </c>
      <c r="N57" s="38">
        <f>RANK(M57,$M$55:$M$63)</f>
        <v>3</v>
      </c>
    </row>
    <row r="58" ht="15.75" spans="1:14">
      <c r="A58" s="11" t="s">
        <v>15</v>
      </c>
      <c r="B58" s="52" t="s">
        <v>182</v>
      </c>
      <c r="C58" s="37" t="s">
        <v>17</v>
      </c>
      <c r="D58" s="53" t="s">
        <v>189</v>
      </c>
      <c r="E58" s="38" t="s">
        <v>190</v>
      </c>
      <c r="F58" s="54" t="s">
        <v>20</v>
      </c>
      <c r="G58" s="39">
        <v>115</v>
      </c>
      <c r="H58" s="39">
        <v>90.5</v>
      </c>
      <c r="I58" s="14">
        <v>100.3</v>
      </c>
      <c r="J58" s="39">
        <v>56.27</v>
      </c>
      <c r="K58" s="39">
        <v>26.26</v>
      </c>
      <c r="L58" s="14">
        <f>SUM(J58:K58)</f>
        <v>82.53</v>
      </c>
      <c r="M58" s="63">
        <f>ROUND(I58*100/150*0.4,2)+ROUND(L58*0.6,2)</f>
        <v>76.27</v>
      </c>
      <c r="N58" s="38">
        <f>RANK(M58,$M$55:$M$63)</f>
        <v>4</v>
      </c>
    </row>
    <row r="59" ht="15.75" spans="1:14">
      <c r="A59" s="11" t="s">
        <v>15</v>
      </c>
      <c r="B59" s="52" t="s">
        <v>182</v>
      </c>
      <c r="C59" s="37" t="s">
        <v>17</v>
      </c>
      <c r="D59" s="53" t="s">
        <v>191</v>
      </c>
      <c r="E59" s="38" t="s">
        <v>192</v>
      </c>
      <c r="F59" s="54" t="s">
        <v>20</v>
      </c>
      <c r="G59" s="39">
        <v>105</v>
      </c>
      <c r="H59" s="39">
        <v>88</v>
      </c>
      <c r="I59" s="14">
        <v>94.8</v>
      </c>
      <c r="J59" s="39">
        <v>57.97</v>
      </c>
      <c r="K59" s="39">
        <v>24.5</v>
      </c>
      <c r="L59" s="14">
        <f>SUM(J59:K59)</f>
        <v>82.47</v>
      </c>
      <c r="M59" s="63">
        <f>ROUND(I59*100/150*0.4,2)+ROUND(L59*0.6,2)</f>
        <v>74.76</v>
      </c>
      <c r="N59" s="38">
        <f>RANK(M59,$M$55:$M$63)</f>
        <v>5</v>
      </c>
    </row>
    <row r="60" ht="16.5" spans="1:14">
      <c r="A60" s="17" t="s">
        <v>15</v>
      </c>
      <c r="B60" s="42" t="s">
        <v>182</v>
      </c>
      <c r="C60" s="29" t="s">
        <v>17</v>
      </c>
      <c r="D60" s="43" t="s">
        <v>193</v>
      </c>
      <c r="E60" s="30" t="s">
        <v>194</v>
      </c>
      <c r="F60" s="55" t="s">
        <v>20</v>
      </c>
      <c r="G60" s="31">
        <v>88.5</v>
      </c>
      <c r="H60" s="31">
        <v>81</v>
      </c>
      <c r="I60" s="20">
        <v>84</v>
      </c>
      <c r="J60" s="31">
        <v>60.03</v>
      </c>
      <c r="K60" s="31">
        <v>25.66</v>
      </c>
      <c r="L60" s="20">
        <f>SUM(J60:K60)</f>
        <v>85.69</v>
      </c>
      <c r="M60" s="61">
        <f t="shared" ref="M60:M70" si="2">ROUND(I60*100/150*0.4,2)+ROUND(L60*0.6,2)</f>
        <v>73.81</v>
      </c>
      <c r="N60" s="30">
        <f>RANK(M60,$M$55:$M$63)</f>
        <v>6</v>
      </c>
    </row>
    <row r="61" ht="15.75" spans="1:14">
      <c r="A61" s="23" t="s">
        <v>15</v>
      </c>
      <c r="B61" s="45" t="s">
        <v>182</v>
      </c>
      <c r="C61" s="33" t="s">
        <v>17</v>
      </c>
      <c r="D61" s="47" t="s">
        <v>195</v>
      </c>
      <c r="E61" s="34" t="s">
        <v>196</v>
      </c>
      <c r="F61" s="56" t="s">
        <v>20</v>
      </c>
      <c r="G61" s="35">
        <v>98</v>
      </c>
      <c r="H61" s="35">
        <v>84</v>
      </c>
      <c r="I61" s="26">
        <v>89.6</v>
      </c>
      <c r="J61" s="35">
        <v>58.47</v>
      </c>
      <c r="K61" s="35">
        <v>24.7</v>
      </c>
      <c r="L61" s="26">
        <f>SUM(J61:K61)</f>
        <v>83.17</v>
      </c>
      <c r="M61" s="62">
        <f t="shared" si="2"/>
        <v>73.79</v>
      </c>
      <c r="N61" s="34">
        <f>RANK(M61,$M$55:$M$63)</f>
        <v>7</v>
      </c>
    </row>
    <row r="62" ht="15.75" spans="1:14">
      <c r="A62" s="11" t="s">
        <v>15</v>
      </c>
      <c r="B62" s="52" t="s">
        <v>182</v>
      </c>
      <c r="C62" s="37" t="s">
        <v>17</v>
      </c>
      <c r="D62" s="53" t="s">
        <v>197</v>
      </c>
      <c r="E62" s="38" t="s">
        <v>198</v>
      </c>
      <c r="F62" s="54" t="s">
        <v>20</v>
      </c>
      <c r="G62" s="39">
        <v>95</v>
      </c>
      <c r="H62" s="39">
        <v>77.5</v>
      </c>
      <c r="I62" s="14">
        <v>84.5</v>
      </c>
      <c r="J62" s="39">
        <v>59.47</v>
      </c>
      <c r="K62" s="39">
        <v>24.9</v>
      </c>
      <c r="L62" s="14">
        <f>SUM(J62:K62)</f>
        <v>84.37</v>
      </c>
      <c r="M62" s="63">
        <f t="shared" si="2"/>
        <v>73.15</v>
      </c>
      <c r="N62" s="38">
        <f>RANK(M62,$M$55:$M$63)</f>
        <v>8</v>
      </c>
    </row>
    <row r="63" ht="15.75" spans="1:14">
      <c r="A63" s="11" t="s">
        <v>15</v>
      </c>
      <c r="B63" s="52" t="s">
        <v>182</v>
      </c>
      <c r="C63" s="57" t="s">
        <v>17</v>
      </c>
      <c r="D63" s="53" t="s">
        <v>199</v>
      </c>
      <c r="E63" s="38" t="s">
        <v>200</v>
      </c>
      <c r="F63" s="54" t="s">
        <v>134</v>
      </c>
      <c r="G63" s="39">
        <v>84.5</v>
      </c>
      <c r="H63" s="39">
        <v>69.5</v>
      </c>
      <c r="I63" s="14">
        <v>75.5</v>
      </c>
      <c r="J63" s="39"/>
      <c r="K63" s="39"/>
      <c r="L63" s="14">
        <f>SUM(J63:K63)</f>
        <v>0</v>
      </c>
      <c r="M63" s="63">
        <f t="shared" si="2"/>
        <v>20.13</v>
      </c>
      <c r="N63" s="38">
        <f>RANK(M63,$M$55:$M$63)</f>
        <v>9</v>
      </c>
    </row>
    <row r="64" s="1" customFormat="1" ht="27" customHeight="1" spans="1:14">
      <c r="A64" s="6" t="s">
        <v>1</v>
      </c>
      <c r="B64" s="48" t="s">
        <v>2</v>
      </c>
      <c r="C64" s="8" t="s">
        <v>3</v>
      </c>
      <c r="D64" s="49" t="s">
        <v>4</v>
      </c>
      <c r="E64" s="9" t="s">
        <v>5</v>
      </c>
      <c r="F64" s="9" t="s">
        <v>6</v>
      </c>
      <c r="G64" s="10" t="s">
        <v>7</v>
      </c>
      <c r="H64" s="10" t="s">
        <v>8</v>
      </c>
      <c r="I64" s="9" t="s">
        <v>9</v>
      </c>
      <c r="J64" s="10" t="s">
        <v>10</v>
      </c>
      <c r="K64" s="10" t="s">
        <v>11</v>
      </c>
      <c r="L64" s="58" t="s">
        <v>12</v>
      </c>
      <c r="M64" s="58" t="s">
        <v>13</v>
      </c>
      <c r="N64" s="6" t="s">
        <v>14</v>
      </c>
    </row>
    <row r="65" ht="15.75" spans="1:14">
      <c r="A65" s="11" t="s">
        <v>15</v>
      </c>
      <c r="B65" s="52" t="s">
        <v>182</v>
      </c>
      <c r="C65" s="37" t="s">
        <v>106</v>
      </c>
      <c r="D65" s="53" t="s">
        <v>201</v>
      </c>
      <c r="E65" s="38" t="s">
        <v>202</v>
      </c>
      <c r="F65" s="54" t="s">
        <v>20</v>
      </c>
      <c r="G65" s="39">
        <v>118.5</v>
      </c>
      <c r="H65" s="39">
        <v>122</v>
      </c>
      <c r="I65" s="14">
        <v>120.6</v>
      </c>
      <c r="J65" s="39" t="s">
        <v>94</v>
      </c>
      <c r="K65" s="39" t="s">
        <v>94</v>
      </c>
      <c r="L65" s="14">
        <v>86</v>
      </c>
      <c r="M65" s="63">
        <f t="shared" si="2"/>
        <v>83.76</v>
      </c>
      <c r="N65" s="38">
        <f>RANK(M65,$M$65:$M$70)</f>
        <v>1</v>
      </c>
    </row>
    <row r="66" ht="15.75" spans="1:14">
      <c r="A66" s="11" t="s">
        <v>15</v>
      </c>
      <c r="B66" s="52" t="s">
        <v>182</v>
      </c>
      <c r="C66" s="37" t="s">
        <v>106</v>
      </c>
      <c r="D66" s="53" t="s">
        <v>203</v>
      </c>
      <c r="E66" s="38" t="s">
        <v>204</v>
      </c>
      <c r="F66" s="54" t="s">
        <v>20</v>
      </c>
      <c r="G66" s="39">
        <v>96.5</v>
      </c>
      <c r="H66" s="39">
        <v>96.5</v>
      </c>
      <c r="I66" s="14">
        <v>96.5</v>
      </c>
      <c r="J66" s="39" t="s">
        <v>94</v>
      </c>
      <c r="K66" s="39" t="s">
        <v>94</v>
      </c>
      <c r="L66" s="14">
        <v>84.73</v>
      </c>
      <c r="M66" s="63">
        <f>ROUND(I66*100/150*0.4,2)+ROUND(L66*0.6,2)</f>
        <v>76.57</v>
      </c>
      <c r="N66" s="38">
        <f>RANK(M66,$M$65:$M$70)</f>
        <v>2</v>
      </c>
    </row>
    <row r="67" ht="15.75" spans="1:14">
      <c r="A67" s="11" t="s">
        <v>15</v>
      </c>
      <c r="B67" s="52" t="s">
        <v>182</v>
      </c>
      <c r="C67" s="37" t="s">
        <v>106</v>
      </c>
      <c r="D67" s="53" t="s">
        <v>205</v>
      </c>
      <c r="E67" s="38" t="s">
        <v>206</v>
      </c>
      <c r="F67" s="54" t="s">
        <v>20</v>
      </c>
      <c r="G67" s="39">
        <v>84</v>
      </c>
      <c r="H67" s="39">
        <v>82</v>
      </c>
      <c r="I67" s="14">
        <v>82.8</v>
      </c>
      <c r="J67" s="39" t="s">
        <v>94</v>
      </c>
      <c r="K67" s="39" t="s">
        <v>94</v>
      </c>
      <c r="L67" s="14">
        <v>89.73</v>
      </c>
      <c r="M67" s="63">
        <f>ROUND(I67*100/150*0.4,2)+ROUND(L67*0.6,2)</f>
        <v>75.92</v>
      </c>
      <c r="N67" s="38">
        <f>RANK(M67,$M$65:$M$70)</f>
        <v>3</v>
      </c>
    </row>
    <row r="68" ht="16.5" spans="1:14">
      <c r="A68" s="17" t="s">
        <v>15</v>
      </c>
      <c r="B68" s="42" t="s">
        <v>182</v>
      </c>
      <c r="C68" s="29" t="s">
        <v>106</v>
      </c>
      <c r="D68" s="43" t="s">
        <v>207</v>
      </c>
      <c r="E68" s="30" t="s">
        <v>208</v>
      </c>
      <c r="F68" s="55" t="s">
        <v>20</v>
      </c>
      <c r="G68" s="31">
        <v>108.5</v>
      </c>
      <c r="H68" s="31">
        <v>89.5</v>
      </c>
      <c r="I68" s="20">
        <v>97.1</v>
      </c>
      <c r="J68" s="31" t="s">
        <v>94</v>
      </c>
      <c r="K68" s="31" t="s">
        <v>94</v>
      </c>
      <c r="L68" s="20">
        <v>82.63</v>
      </c>
      <c r="M68" s="61">
        <f>ROUND(I68*100/150*0.4,2)+ROUND(L68*0.6,2)</f>
        <v>75.47</v>
      </c>
      <c r="N68" s="30">
        <f>RANK(M68,$M$65:$M$70)</f>
        <v>4</v>
      </c>
    </row>
    <row r="69" ht="15.75" spans="1:14">
      <c r="A69" s="23" t="s">
        <v>15</v>
      </c>
      <c r="B69" s="45" t="s">
        <v>182</v>
      </c>
      <c r="C69" s="33" t="s">
        <v>106</v>
      </c>
      <c r="D69" s="47" t="s">
        <v>209</v>
      </c>
      <c r="E69" s="34" t="s">
        <v>210</v>
      </c>
      <c r="F69" s="56" t="s">
        <v>134</v>
      </c>
      <c r="G69" s="35">
        <v>98</v>
      </c>
      <c r="H69" s="35">
        <v>71</v>
      </c>
      <c r="I69" s="26">
        <v>81.8</v>
      </c>
      <c r="J69" s="35" t="s">
        <v>94</v>
      </c>
      <c r="K69" s="35" t="s">
        <v>94</v>
      </c>
      <c r="L69" s="26">
        <v>85.1</v>
      </c>
      <c r="M69" s="62">
        <f t="shared" si="2"/>
        <v>72.87</v>
      </c>
      <c r="N69" s="34">
        <f>RANK(M69,$M$65:$M$70)</f>
        <v>5</v>
      </c>
    </row>
    <row r="70" ht="15.75" spans="1:14">
      <c r="A70" s="11" t="s">
        <v>15</v>
      </c>
      <c r="B70" s="52" t="s">
        <v>182</v>
      </c>
      <c r="C70" s="37" t="s">
        <v>106</v>
      </c>
      <c r="D70" s="53" t="s">
        <v>211</v>
      </c>
      <c r="E70" s="38" t="s">
        <v>212</v>
      </c>
      <c r="F70" s="54" t="s">
        <v>20</v>
      </c>
      <c r="G70" s="39">
        <v>64</v>
      </c>
      <c r="H70" s="39">
        <v>85.5</v>
      </c>
      <c r="I70" s="14">
        <v>76.9</v>
      </c>
      <c r="J70" s="39" t="s">
        <v>94</v>
      </c>
      <c r="K70" s="39" t="s">
        <v>94</v>
      </c>
      <c r="L70" s="14">
        <v>80.83</v>
      </c>
      <c r="M70" s="63">
        <f t="shared" si="2"/>
        <v>69.01</v>
      </c>
      <c r="N70" s="38">
        <f>RANK(M70,$M$65:$M$70)</f>
        <v>6</v>
      </c>
    </row>
    <row r="72" ht="24" customHeight="1" spans="1:14">
      <c r="A72" s="3" t="s">
        <v>213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ht="95" customHeight="1" spans="4:11">
      <c r="D73" s="67" t="s">
        <v>15</v>
      </c>
      <c r="E73" s="68" t="s">
        <v>214</v>
      </c>
      <c r="F73" s="69"/>
      <c r="G73" s="69"/>
      <c r="H73" s="69"/>
      <c r="I73" s="69"/>
      <c r="J73" s="69"/>
      <c r="K73" s="72"/>
    </row>
    <row r="74" spans="4:11">
      <c r="D74" s="67" t="s">
        <v>100</v>
      </c>
      <c r="E74" s="70" t="s">
        <v>215</v>
      </c>
      <c r="F74" s="71"/>
      <c r="G74" s="71"/>
      <c r="H74" s="71"/>
      <c r="I74" s="71"/>
      <c r="J74" s="71"/>
      <c r="K74" s="73"/>
    </row>
  </sheetData>
  <sheetProtection password="F53C" sheet="1" formatCells="0" formatColumns="0" formatRows="0" insertRows="0" insertColumns="0" insertHyperlinks="0" deleteColumns="0" deleteRows="0" sort="0" autoFilter="0" pivotTables="0"/>
  <autoFilter ref="A64:N70">
    <sortState ref="A65:N70">
      <sortCondition ref="N64"/>
    </sortState>
  </autoFilter>
  <mergeCells count="6">
    <mergeCell ref="A1:N1"/>
    <mergeCell ref="A28:N28"/>
    <mergeCell ref="A53:N53"/>
    <mergeCell ref="A72:N72"/>
    <mergeCell ref="E73:K73"/>
    <mergeCell ref="E74:K74"/>
  </mergeCells>
  <pageMargins left="0.751388888888889" right="0.751388888888889" top="0.865972222222222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2016-06-20T01:41:11Z</dcterms:created>
  <dcterms:modified xsi:type="dcterms:W3CDTF">2016-06-20T08:24:23Z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