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80" windowWidth="8595" windowHeight="4845"/>
  </bookViews>
  <sheets>
    <sheet name="总表" sheetId="1" r:id="rId1"/>
  </sheets>
  <definedNames>
    <definedName name="_xlnm.Print_Titles" localSheetId="0">总表!$1:$3</definedName>
  </definedNames>
  <calcPr calcId="144525"/>
</workbook>
</file>

<file path=xl/calcChain.xml><?xml version="1.0" encoding="utf-8"?>
<calcChain xmlns="http://schemas.openxmlformats.org/spreadsheetml/2006/main">
  <c r="F33" i="1" l="1"/>
  <c r="C33" i="1"/>
  <c r="F32" i="1"/>
  <c r="C32" i="1"/>
  <c r="F31" i="1"/>
  <c r="C31" i="1"/>
  <c r="F30" i="1"/>
  <c r="C30" i="1"/>
  <c r="F29" i="1"/>
  <c r="C29" i="1"/>
  <c r="F28" i="1"/>
  <c r="C28" i="1"/>
  <c r="F27" i="1"/>
  <c r="C27" i="1"/>
  <c r="F26" i="1"/>
  <c r="C26" i="1"/>
  <c r="F25" i="1"/>
  <c r="C25" i="1"/>
  <c r="F24" i="1"/>
  <c r="C24" i="1"/>
  <c r="F23" i="1"/>
  <c r="C23" i="1"/>
  <c r="F22" i="1"/>
  <c r="C22" i="1"/>
  <c r="F21" i="1"/>
  <c r="C21" i="1"/>
  <c r="F20" i="1"/>
  <c r="C20" i="1"/>
  <c r="F19" i="1"/>
  <c r="C19" i="1"/>
  <c r="F18" i="1"/>
  <c r="C18" i="1"/>
  <c r="F17" i="1"/>
  <c r="C17" i="1"/>
  <c r="F16" i="1"/>
  <c r="C16" i="1"/>
  <c r="F15" i="1"/>
  <c r="C15" i="1"/>
  <c r="F14" i="1"/>
  <c r="C14" i="1"/>
  <c r="F13" i="1"/>
  <c r="C13" i="1"/>
  <c r="F12" i="1"/>
  <c r="C12" i="1"/>
  <c r="F11" i="1"/>
  <c r="C11" i="1"/>
  <c r="F10" i="1"/>
  <c r="C10" i="1"/>
  <c r="F9" i="1"/>
  <c r="C9" i="1"/>
  <c r="F8" i="1"/>
  <c r="C8" i="1"/>
  <c r="F7" i="1"/>
  <c r="C7" i="1"/>
  <c r="F6" i="1"/>
  <c r="C6" i="1"/>
  <c r="F5" i="1"/>
  <c r="C5" i="1"/>
  <c r="F4" i="1"/>
  <c r="C4" i="1"/>
</calcChain>
</file>

<file path=xl/sharedStrings.xml><?xml version="1.0" encoding="utf-8"?>
<sst xmlns="http://schemas.openxmlformats.org/spreadsheetml/2006/main" count="84" uniqueCount="31">
  <si>
    <t>岗位代码</t>
  </si>
  <si>
    <t>学科阶段</t>
  </si>
  <si>
    <t>准考证号</t>
  </si>
  <si>
    <t>笔试成绩</t>
  </si>
  <si>
    <t>高中语文</t>
  </si>
  <si>
    <t>高中英语</t>
  </si>
  <si>
    <t>高中物理</t>
  </si>
  <si>
    <t>高中地理</t>
  </si>
  <si>
    <t>排名</t>
    <phoneticPr fontId="1" type="noConversion"/>
  </si>
  <si>
    <t>附件：</t>
    <phoneticPr fontId="1" type="noConversion"/>
  </si>
  <si>
    <t>高中政治</t>
  </si>
  <si>
    <t>高中历史</t>
  </si>
  <si>
    <t>高中体育</t>
  </si>
  <si>
    <t>高中生物</t>
  </si>
  <si>
    <t>01</t>
    <phoneticPr fontId="1" type="noConversion"/>
  </si>
  <si>
    <t>02</t>
    <phoneticPr fontId="1" type="noConversion"/>
  </si>
  <si>
    <t>03</t>
    <phoneticPr fontId="1" type="noConversion"/>
  </si>
  <si>
    <t>04</t>
    <phoneticPr fontId="1" type="noConversion"/>
  </si>
  <si>
    <t>05</t>
    <phoneticPr fontId="1" type="noConversion"/>
  </si>
  <si>
    <t>06</t>
    <phoneticPr fontId="1" type="noConversion"/>
  </si>
  <si>
    <t>07</t>
    <phoneticPr fontId="1" type="noConversion"/>
  </si>
  <si>
    <t>08</t>
    <phoneticPr fontId="1" type="noConversion"/>
  </si>
  <si>
    <t>备注</t>
    <phoneticPr fontId="1" type="noConversion"/>
  </si>
  <si>
    <t>是否进入体检</t>
    <phoneticPr fontId="1" type="noConversion"/>
  </si>
  <si>
    <t>面试成绩</t>
    <phoneticPr fontId="1" type="noConversion"/>
  </si>
  <si>
    <t>总分</t>
    <phoneticPr fontId="1" type="noConversion"/>
  </si>
  <si>
    <t>未面试</t>
    <phoneticPr fontId="1" type="noConversion"/>
  </si>
  <si>
    <t>是</t>
    <phoneticPr fontId="1" type="noConversion"/>
  </si>
  <si>
    <t>是</t>
    <phoneticPr fontId="1" type="noConversion"/>
  </si>
  <si>
    <t>是</t>
    <phoneticPr fontId="1" type="noConversion"/>
  </si>
  <si>
    <t>2019年下半年江苏省如皋中学公开招聘教师面试及总成绩与进入体检人员名单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</si>
</sst>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5" x14ac:knownFonts="1">
    <font>
      <sz val="12"/>
      <color theme="1"/>
      <name val="宋体"/>
      <family val="2"/>
      <charset val="134"/>
    </font>
    <font>
      <sz val="9"/>
      <name val="宋体"/>
      <family val="2"/>
      <charset val="134"/>
    </font>
    <font>
      <sz val="11"/>
      <color theme="1"/>
      <name val="仿宋"/>
      <family val="3"/>
      <charset val="134"/>
    </font>
    <font>
      <sz val="11"/>
      <color theme="1"/>
      <name val="方正黑体_GBK"/>
      <family val="4"/>
      <charset val="134"/>
    </font>
    <font>
      <sz val="16"/>
      <color theme="1"/>
      <name val="方正小标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tabSelected="1" zoomScaleNormal="100" zoomScaleSheetLayoutView="100" workbookViewId="0">
      <selection activeCell="I6" sqref="I6"/>
    </sheetView>
  </sheetViews>
  <sheetFormatPr defaultRowHeight="14.25" x14ac:dyDescent="0.15"/>
  <cols>
    <col min="2" max="2" width="13.25" customWidth="1"/>
    <col min="3" max="3" width="11.875" customWidth="1"/>
    <col min="4" max="4" width="11.75" customWidth="1"/>
    <col min="5" max="6" width="11.25" customWidth="1"/>
    <col min="7" max="7" width="6.5" style="1" customWidth="1"/>
    <col min="8" max="8" width="13.875" bestFit="1" customWidth="1"/>
    <col min="9" max="9" width="10.375" customWidth="1"/>
  </cols>
  <sheetData>
    <row r="1" spans="1:9" x14ac:dyDescent="0.15">
      <c r="A1" t="s">
        <v>9</v>
      </c>
    </row>
    <row r="2" spans="1:9" ht="21" x14ac:dyDescent="0.15">
      <c r="A2" s="9" t="s">
        <v>30</v>
      </c>
      <c r="B2" s="9"/>
      <c r="C2" s="9"/>
      <c r="D2" s="9"/>
      <c r="E2" s="9"/>
      <c r="F2" s="9"/>
      <c r="G2" s="9"/>
      <c r="H2" s="9"/>
      <c r="I2" s="9"/>
    </row>
    <row r="3" spans="1:9" x14ac:dyDescent="0.15">
      <c r="A3" s="6" t="s">
        <v>0</v>
      </c>
      <c r="B3" s="6" t="s">
        <v>1</v>
      </c>
      <c r="C3" s="6" t="s">
        <v>2</v>
      </c>
      <c r="D3" s="6" t="s">
        <v>3</v>
      </c>
      <c r="E3" s="7" t="s">
        <v>24</v>
      </c>
      <c r="F3" s="7" t="s">
        <v>25</v>
      </c>
      <c r="G3" s="6" t="s">
        <v>8</v>
      </c>
      <c r="H3" s="6" t="s">
        <v>23</v>
      </c>
      <c r="I3" s="7" t="s">
        <v>22</v>
      </c>
    </row>
    <row r="4" spans="1:9" x14ac:dyDescent="0.15">
      <c r="A4" s="4" t="s">
        <v>14</v>
      </c>
      <c r="B4" s="3" t="s">
        <v>4</v>
      </c>
      <c r="C4" s="3" t="str">
        <f>"010103"</f>
        <v>010103</v>
      </c>
      <c r="D4" s="3">
        <v>76</v>
      </c>
      <c r="E4" s="5">
        <v>91.33</v>
      </c>
      <c r="F4" s="5">
        <f t="shared" ref="F4:F33" si="0">D4*0.4+E4*0.6</f>
        <v>85.197999999999993</v>
      </c>
      <c r="G4" s="8">
        <v>1</v>
      </c>
      <c r="H4" s="8" t="s">
        <v>27</v>
      </c>
      <c r="I4" s="3"/>
    </row>
    <row r="5" spans="1:9" x14ac:dyDescent="0.15">
      <c r="A5" s="4" t="s">
        <v>14</v>
      </c>
      <c r="B5" s="3" t="s">
        <v>4</v>
      </c>
      <c r="C5" s="3" t="str">
        <f>"010102"</f>
        <v>010102</v>
      </c>
      <c r="D5" s="3">
        <v>68</v>
      </c>
      <c r="E5" s="5">
        <v>89.33</v>
      </c>
      <c r="F5" s="5">
        <f t="shared" si="0"/>
        <v>80.798000000000002</v>
      </c>
      <c r="G5" s="8">
        <v>2</v>
      </c>
      <c r="H5" s="8"/>
      <c r="I5" s="3"/>
    </row>
    <row r="6" spans="1:9" x14ac:dyDescent="0.15">
      <c r="A6" s="4" t="s">
        <v>14</v>
      </c>
      <c r="B6" s="3" t="s">
        <v>4</v>
      </c>
      <c r="C6" s="3" t="str">
        <f>"010106"</f>
        <v>010106</v>
      </c>
      <c r="D6" s="3">
        <v>69</v>
      </c>
      <c r="E6" s="5"/>
      <c r="F6" s="5">
        <f t="shared" si="0"/>
        <v>27.6</v>
      </c>
      <c r="G6" s="8">
        <v>3</v>
      </c>
      <c r="H6" s="8"/>
      <c r="I6" s="3" t="s">
        <v>26</v>
      </c>
    </row>
    <row r="7" spans="1:9" x14ac:dyDescent="0.15">
      <c r="A7" s="4" t="s">
        <v>15</v>
      </c>
      <c r="B7" s="3" t="s">
        <v>5</v>
      </c>
      <c r="C7" s="3" t="str">
        <f>"020116"</f>
        <v>020116</v>
      </c>
      <c r="D7" s="3">
        <v>72</v>
      </c>
      <c r="E7" s="5">
        <v>91.7</v>
      </c>
      <c r="F7" s="5">
        <f t="shared" si="0"/>
        <v>83.820000000000007</v>
      </c>
      <c r="G7" s="8">
        <v>1</v>
      </c>
      <c r="H7" s="8" t="s">
        <v>28</v>
      </c>
      <c r="I7" s="3"/>
    </row>
    <row r="8" spans="1:9" x14ac:dyDescent="0.15">
      <c r="A8" s="4" t="s">
        <v>15</v>
      </c>
      <c r="B8" s="3" t="s">
        <v>5</v>
      </c>
      <c r="C8" s="3" t="str">
        <f>"020121"</f>
        <v>020121</v>
      </c>
      <c r="D8" s="3">
        <v>74</v>
      </c>
      <c r="E8" s="5">
        <v>87.7</v>
      </c>
      <c r="F8" s="5">
        <f t="shared" si="0"/>
        <v>82.22</v>
      </c>
      <c r="G8" s="3">
        <v>2</v>
      </c>
      <c r="H8" s="8" t="s">
        <v>28</v>
      </c>
      <c r="I8" s="3"/>
    </row>
    <row r="9" spans="1:9" x14ac:dyDescent="0.15">
      <c r="A9" s="4" t="s">
        <v>15</v>
      </c>
      <c r="B9" s="3" t="s">
        <v>5</v>
      </c>
      <c r="C9" s="3" t="str">
        <f>"020118"</f>
        <v>020118</v>
      </c>
      <c r="D9" s="3">
        <v>68</v>
      </c>
      <c r="E9" s="5">
        <v>91</v>
      </c>
      <c r="F9" s="5">
        <f t="shared" si="0"/>
        <v>81.800000000000011</v>
      </c>
      <c r="G9" s="8">
        <v>3</v>
      </c>
      <c r="H9" s="8"/>
      <c r="I9" s="3"/>
    </row>
    <row r="10" spans="1:9" x14ac:dyDescent="0.15">
      <c r="A10" s="4" t="s">
        <v>15</v>
      </c>
      <c r="B10" s="3" t="s">
        <v>5</v>
      </c>
      <c r="C10" s="3" t="str">
        <f>"020115"</f>
        <v>020115</v>
      </c>
      <c r="D10" s="3">
        <v>66</v>
      </c>
      <c r="E10" s="5">
        <v>91.3</v>
      </c>
      <c r="F10" s="5">
        <f t="shared" si="0"/>
        <v>81.179999999999993</v>
      </c>
      <c r="G10" s="8">
        <v>4</v>
      </c>
      <c r="H10" s="8"/>
      <c r="I10" s="3"/>
    </row>
    <row r="11" spans="1:9" x14ac:dyDescent="0.15">
      <c r="A11" s="2" t="s">
        <v>15</v>
      </c>
      <c r="B11" s="3" t="s">
        <v>5</v>
      </c>
      <c r="C11" s="3" t="str">
        <f>"020122"</f>
        <v>020122</v>
      </c>
      <c r="D11" s="3">
        <v>69</v>
      </c>
      <c r="E11" s="5">
        <v>89</v>
      </c>
      <c r="F11" s="5">
        <f t="shared" si="0"/>
        <v>81</v>
      </c>
      <c r="G11" s="3">
        <v>5</v>
      </c>
      <c r="H11" s="8"/>
      <c r="I11" s="3"/>
    </row>
    <row r="12" spans="1:9" x14ac:dyDescent="0.15">
      <c r="A12" s="4" t="s">
        <v>15</v>
      </c>
      <c r="B12" s="3" t="s">
        <v>5</v>
      </c>
      <c r="C12" s="3" t="str">
        <f>"020119"</f>
        <v>020119</v>
      </c>
      <c r="D12" s="3">
        <v>73</v>
      </c>
      <c r="E12" s="5">
        <v>85.3</v>
      </c>
      <c r="F12" s="5">
        <f t="shared" si="0"/>
        <v>80.38</v>
      </c>
      <c r="G12" s="8">
        <v>6</v>
      </c>
      <c r="H12" s="8"/>
      <c r="I12" s="3"/>
    </row>
    <row r="13" spans="1:9" x14ac:dyDescent="0.15">
      <c r="A13" s="2" t="s">
        <v>16</v>
      </c>
      <c r="B13" s="3" t="s">
        <v>6</v>
      </c>
      <c r="C13" s="3" t="str">
        <f>"030124"</f>
        <v>030124</v>
      </c>
      <c r="D13" s="3">
        <v>62</v>
      </c>
      <c r="E13" s="5">
        <v>88.67</v>
      </c>
      <c r="F13" s="5">
        <f t="shared" si="0"/>
        <v>78.001999999999995</v>
      </c>
      <c r="G13" s="3">
        <v>1</v>
      </c>
      <c r="H13" s="8" t="s">
        <v>28</v>
      </c>
      <c r="I13" s="3"/>
    </row>
    <row r="14" spans="1:9" x14ac:dyDescent="0.15">
      <c r="A14" s="2" t="s">
        <v>16</v>
      </c>
      <c r="B14" s="3" t="s">
        <v>6</v>
      </c>
      <c r="C14" s="3" t="str">
        <f>"030126"</f>
        <v>030126</v>
      </c>
      <c r="D14" s="3">
        <v>62</v>
      </c>
      <c r="E14" s="5">
        <v>85.67</v>
      </c>
      <c r="F14" s="5">
        <f t="shared" si="0"/>
        <v>76.201999999999998</v>
      </c>
      <c r="G14" s="3">
        <v>2</v>
      </c>
      <c r="H14" s="8"/>
      <c r="I14" s="3"/>
    </row>
    <row r="15" spans="1:9" x14ac:dyDescent="0.15">
      <c r="A15" s="2" t="s">
        <v>17</v>
      </c>
      <c r="B15" s="3" t="s">
        <v>10</v>
      </c>
      <c r="C15" s="3" t="str">
        <f>"040131"</f>
        <v>040131</v>
      </c>
      <c r="D15" s="3">
        <v>74</v>
      </c>
      <c r="E15" s="5">
        <v>87.67</v>
      </c>
      <c r="F15" s="5">
        <f t="shared" si="0"/>
        <v>82.201999999999998</v>
      </c>
      <c r="G15" s="3">
        <v>1</v>
      </c>
      <c r="H15" s="8" t="s">
        <v>28</v>
      </c>
      <c r="I15" s="3"/>
    </row>
    <row r="16" spans="1:9" x14ac:dyDescent="0.15">
      <c r="A16" s="2" t="s">
        <v>17</v>
      </c>
      <c r="B16" s="3" t="s">
        <v>10</v>
      </c>
      <c r="C16" s="3" t="str">
        <f>"040134"</f>
        <v>040134</v>
      </c>
      <c r="D16" s="3">
        <v>64</v>
      </c>
      <c r="E16" s="5">
        <v>89</v>
      </c>
      <c r="F16" s="5">
        <f t="shared" si="0"/>
        <v>79</v>
      </c>
      <c r="G16" s="3">
        <v>2</v>
      </c>
      <c r="H16" s="8"/>
      <c r="I16" s="3"/>
    </row>
    <row r="17" spans="1:9" x14ac:dyDescent="0.15">
      <c r="A17" s="2" t="s">
        <v>17</v>
      </c>
      <c r="B17" s="3" t="s">
        <v>10</v>
      </c>
      <c r="C17" s="3" t="str">
        <f>"040130"</f>
        <v>040130</v>
      </c>
      <c r="D17" s="3">
        <v>60</v>
      </c>
      <c r="E17" s="5">
        <v>90.33</v>
      </c>
      <c r="F17" s="5">
        <f t="shared" si="0"/>
        <v>78.198000000000008</v>
      </c>
      <c r="G17" s="3">
        <v>3</v>
      </c>
      <c r="H17" s="8"/>
      <c r="I17" s="3"/>
    </row>
    <row r="18" spans="1:9" x14ac:dyDescent="0.15">
      <c r="A18" s="2" t="s">
        <v>18</v>
      </c>
      <c r="B18" s="3" t="s">
        <v>11</v>
      </c>
      <c r="C18" s="3" t="str">
        <f>"050137"</f>
        <v>050137</v>
      </c>
      <c r="D18" s="3">
        <v>75</v>
      </c>
      <c r="E18" s="5">
        <v>89.67</v>
      </c>
      <c r="F18" s="5">
        <f t="shared" si="0"/>
        <v>83.801999999999992</v>
      </c>
      <c r="G18" s="3">
        <v>1</v>
      </c>
      <c r="H18" s="8" t="s">
        <v>28</v>
      </c>
      <c r="I18" s="3"/>
    </row>
    <row r="19" spans="1:9" x14ac:dyDescent="0.15">
      <c r="A19" s="2" t="s">
        <v>18</v>
      </c>
      <c r="B19" s="3" t="s">
        <v>11</v>
      </c>
      <c r="C19" s="3" t="str">
        <f>"050139"</f>
        <v>050139</v>
      </c>
      <c r="D19" s="3">
        <v>78</v>
      </c>
      <c r="E19" s="5">
        <v>85.67</v>
      </c>
      <c r="F19" s="5">
        <f t="shared" si="0"/>
        <v>82.602000000000004</v>
      </c>
      <c r="G19" s="3">
        <v>2</v>
      </c>
      <c r="H19" s="8"/>
      <c r="I19" s="3"/>
    </row>
    <row r="20" spans="1:9" x14ac:dyDescent="0.15">
      <c r="A20" s="2" t="s">
        <v>18</v>
      </c>
      <c r="B20" s="3" t="s">
        <v>11</v>
      </c>
      <c r="C20" s="3" t="str">
        <f>"050135"</f>
        <v>050135</v>
      </c>
      <c r="D20" s="3">
        <v>71</v>
      </c>
      <c r="E20" s="5">
        <v>90.33</v>
      </c>
      <c r="F20" s="5">
        <f t="shared" si="0"/>
        <v>82.597999999999999</v>
      </c>
      <c r="G20" s="3">
        <v>2</v>
      </c>
      <c r="H20" s="8"/>
      <c r="I20" s="3"/>
    </row>
    <row r="21" spans="1:9" x14ac:dyDescent="0.15">
      <c r="A21" s="2" t="s">
        <v>18</v>
      </c>
      <c r="B21" s="3" t="s">
        <v>11</v>
      </c>
      <c r="C21" s="3" t="str">
        <f>"050141"</f>
        <v>050141</v>
      </c>
      <c r="D21" s="3">
        <v>71</v>
      </c>
      <c r="E21" s="5">
        <v>87.33</v>
      </c>
      <c r="F21" s="5">
        <f t="shared" si="0"/>
        <v>80.798000000000002</v>
      </c>
      <c r="G21" s="3">
        <v>4</v>
      </c>
      <c r="H21" s="8"/>
      <c r="I21" s="3"/>
    </row>
    <row r="22" spans="1:9" x14ac:dyDescent="0.15">
      <c r="A22" s="2" t="s">
        <v>19</v>
      </c>
      <c r="B22" s="3" t="s">
        <v>12</v>
      </c>
      <c r="C22" s="3" t="str">
        <f>"060142"</f>
        <v>060142</v>
      </c>
      <c r="D22" s="3">
        <v>68.5</v>
      </c>
      <c r="E22" s="5">
        <v>92.33</v>
      </c>
      <c r="F22" s="5">
        <f t="shared" si="0"/>
        <v>82.798000000000002</v>
      </c>
      <c r="G22" s="3">
        <v>1</v>
      </c>
      <c r="H22" s="8" t="s">
        <v>28</v>
      </c>
      <c r="I22" s="3"/>
    </row>
    <row r="23" spans="1:9" x14ac:dyDescent="0.15">
      <c r="A23" s="2" t="s">
        <v>19</v>
      </c>
      <c r="B23" s="3" t="s">
        <v>12</v>
      </c>
      <c r="C23" s="3" t="str">
        <f>"060148"</f>
        <v>060148</v>
      </c>
      <c r="D23" s="3">
        <v>67.5</v>
      </c>
      <c r="E23" s="5">
        <v>89</v>
      </c>
      <c r="F23" s="5">
        <f t="shared" si="0"/>
        <v>80.400000000000006</v>
      </c>
      <c r="G23" s="3">
        <v>2</v>
      </c>
      <c r="H23" s="8"/>
      <c r="I23" s="3"/>
    </row>
    <row r="24" spans="1:9" x14ac:dyDescent="0.15">
      <c r="A24" s="2" t="s">
        <v>19</v>
      </c>
      <c r="B24" s="3" t="s">
        <v>12</v>
      </c>
      <c r="C24" s="3" t="str">
        <f>"060146"</f>
        <v>060146</v>
      </c>
      <c r="D24" s="3">
        <v>70</v>
      </c>
      <c r="E24" s="5">
        <v>85.67</v>
      </c>
      <c r="F24" s="5">
        <f t="shared" si="0"/>
        <v>79.402000000000001</v>
      </c>
      <c r="G24" s="3">
        <v>3</v>
      </c>
      <c r="H24" s="8"/>
      <c r="I24" s="3"/>
    </row>
    <row r="25" spans="1:9" x14ac:dyDescent="0.15">
      <c r="A25" s="2" t="s">
        <v>20</v>
      </c>
      <c r="B25" s="3" t="s">
        <v>13</v>
      </c>
      <c r="C25" s="3" t="str">
        <f>"070151"</f>
        <v>070151</v>
      </c>
      <c r="D25" s="3">
        <v>88</v>
      </c>
      <c r="E25" s="5">
        <v>87</v>
      </c>
      <c r="F25" s="5">
        <f t="shared" si="0"/>
        <v>87.4</v>
      </c>
      <c r="G25" s="3">
        <v>1</v>
      </c>
      <c r="H25" s="8" t="s">
        <v>28</v>
      </c>
      <c r="I25" s="3"/>
    </row>
    <row r="26" spans="1:9" x14ac:dyDescent="0.15">
      <c r="A26" s="2" t="s">
        <v>20</v>
      </c>
      <c r="B26" s="3" t="s">
        <v>13</v>
      </c>
      <c r="C26" s="3" t="str">
        <f>"070150"</f>
        <v>070150</v>
      </c>
      <c r="D26" s="3">
        <v>77.5</v>
      </c>
      <c r="E26" s="5">
        <v>93.7</v>
      </c>
      <c r="F26" s="5">
        <f t="shared" si="0"/>
        <v>87.22</v>
      </c>
      <c r="G26" s="3">
        <v>2</v>
      </c>
      <c r="H26" s="8" t="s">
        <v>28</v>
      </c>
      <c r="I26" s="3"/>
    </row>
    <row r="27" spans="1:9" x14ac:dyDescent="0.15">
      <c r="A27" s="2" t="s">
        <v>20</v>
      </c>
      <c r="B27" s="3" t="s">
        <v>13</v>
      </c>
      <c r="C27" s="3" t="str">
        <f>"070155"</f>
        <v>070155</v>
      </c>
      <c r="D27" s="3">
        <v>61</v>
      </c>
      <c r="E27" s="5"/>
      <c r="F27" s="5">
        <f t="shared" si="0"/>
        <v>24.400000000000002</v>
      </c>
      <c r="G27" s="3">
        <v>3</v>
      </c>
      <c r="H27" s="8"/>
      <c r="I27" s="3" t="s">
        <v>26</v>
      </c>
    </row>
    <row r="28" spans="1:9" x14ac:dyDescent="0.15">
      <c r="A28" s="2" t="s">
        <v>21</v>
      </c>
      <c r="B28" s="3" t="s">
        <v>7</v>
      </c>
      <c r="C28" s="3" t="str">
        <f>"080160"</f>
        <v>080160</v>
      </c>
      <c r="D28" s="3">
        <v>69.5</v>
      </c>
      <c r="E28" s="5">
        <v>93.67</v>
      </c>
      <c r="F28" s="5">
        <f t="shared" si="0"/>
        <v>84.001999999999995</v>
      </c>
      <c r="G28" s="3">
        <v>1</v>
      </c>
      <c r="H28" s="8" t="s">
        <v>29</v>
      </c>
      <c r="I28" s="3"/>
    </row>
    <row r="29" spans="1:9" x14ac:dyDescent="0.15">
      <c r="A29" s="2" t="s">
        <v>21</v>
      </c>
      <c r="B29" s="3" t="s">
        <v>7</v>
      </c>
      <c r="C29" s="3" t="str">
        <f>"080159"</f>
        <v>080159</v>
      </c>
      <c r="D29" s="3">
        <v>67.5</v>
      </c>
      <c r="E29" s="5">
        <v>89.67</v>
      </c>
      <c r="F29" s="5">
        <f t="shared" si="0"/>
        <v>80.801999999999992</v>
      </c>
      <c r="G29" s="3">
        <v>2</v>
      </c>
      <c r="H29" s="8" t="s">
        <v>28</v>
      </c>
      <c r="I29" s="3"/>
    </row>
    <row r="30" spans="1:9" x14ac:dyDescent="0.15">
      <c r="A30" s="2" t="s">
        <v>21</v>
      </c>
      <c r="B30" s="3" t="s">
        <v>7</v>
      </c>
      <c r="C30" s="3" t="str">
        <f>"080161"</f>
        <v>080161</v>
      </c>
      <c r="D30" s="3">
        <v>62.5</v>
      </c>
      <c r="E30" s="5">
        <v>90</v>
      </c>
      <c r="F30" s="5">
        <f t="shared" si="0"/>
        <v>79</v>
      </c>
      <c r="G30" s="3">
        <v>3</v>
      </c>
      <c r="H30" s="8"/>
      <c r="I30" s="3"/>
    </row>
    <row r="31" spans="1:9" x14ac:dyDescent="0.15">
      <c r="A31" s="2" t="s">
        <v>21</v>
      </c>
      <c r="B31" s="3" t="s">
        <v>7</v>
      </c>
      <c r="C31" s="3" t="str">
        <f>"080157"</f>
        <v>080157</v>
      </c>
      <c r="D31" s="3">
        <v>72</v>
      </c>
      <c r="E31" s="5">
        <v>82</v>
      </c>
      <c r="F31" s="5">
        <f t="shared" si="0"/>
        <v>78</v>
      </c>
      <c r="G31" s="3">
        <v>4</v>
      </c>
      <c r="H31" s="8"/>
      <c r="I31" s="3"/>
    </row>
    <row r="32" spans="1:9" x14ac:dyDescent="0.15">
      <c r="A32" s="2" t="s">
        <v>21</v>
      </c>
      <c r="B32" s="3" t="s">
        <v>7</v>
      </c>
      <c r="C32" s="3" t="str">
        <f>"080162"</f>
        <v>080162</v>
      </c>
      <c r="D32" s="3">
        <v>71.5</v>
      </c>
      <c r="E32" s="5">
        <v>82</v>
      </c>
      <c r="F32" s="5">
        <f t="shared" si="0"/>
        <v>77.8</v>
      </c>
      <c r="G32" s="3">
        <v>5</v>
      </c>
      <c r="H32" s="8"/>
      <c r="I32" s="3"/>
    </row>
    <row r="33" spans="1:9" x14ac:dyDescent="0.15">
      <c r="A33" s="2" t="s">
        <v>21</v>
      </c>
      <c r="B33" s="3" t="s">
        <v>7</v>
      </c>
      <c r="C33" s="3" t="str">
        <f>"080163"</f>
        <v>080163</v>
      </c>
      <c r="D33" s="3">
        <v>63.5</v>
      </c>
      <c r="E33" s="5">
        <v>87</v>
      </c>
      <c r="F33" s="5">
        <f t="shared" si="0"/>
        <v>77.599999999999994</v>
      </c>
      <c r="G33" s="3">
        <v>6</v>
      </c>
      <c r="H33" s="8"/>
      <c r="I33" s="3"/>
    </row>
  </sheetData>
  <sortState ref="A5:H25">
    <sortCondition ref="A5:A25"/>
    <sortCondition descending="1" ref="D5:D25"/>
  </sortState>
  <mergeCells count="1">
    <mergeCell ref="A2:I2"/>
  </mergeCells>
  <phoneticPr fontId="1" type="noConversion"/>
  <pageMargins left="0.70866141732283472" right="0.70866141732283472" top="0.74803149606299213" bottom="0.74803149606299213" header="0.31496062992125984" footer="0.31496062992125984"/>
  <pageSetup paperSize="9"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总表</vt:lpstr>
      <vt:lpstr>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2019-12-15T06:08:36Z</cp:lastPrinted>
  <dcterms:created xsi:type="dcterms:W3CDTF">2019-03-09T06:29:22Z</dcterms:created>
  <dcterms:modified xsi:type="dcterms:W3CDTF">2019-12-16T02:05:12Z</dcterms:modified>
</cp:coreProperties>
</file>